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Диаграмма1" sheetId="1" r:id="rId1"/>
    <sheet name="Источник финансирования 2" sheetId="2" r:id="rId2"/>
  </sheets>
  <definedNames/>
  <calcPr fullCalcOnLoad="1"/>
</workbook>
</file>

<file path=xl/sharedStrings.xml><?xml version="1.0" encoding="utf-8"?>
<sst xmlns="http://schemas.openxmlformats.org/spreadsheetml/2006/main" count="3116" uniqueCount="1347">
  <si>
    <t>Порядковые № разделов и мероприятий, предусмотренных муниципальной программой</t>
  </si>
  <si>
    <t>Наименование</t>
  </si>
  <si>
    <t xml:space="preserve">Объем финансирования 
2016 год 
 (тыс. руб.) </t>
  </si>
  <si>
    <t xml:space="preserve">Профинансировано 
 (тыс. руб.) </t>
  </si>
  <si>
    <t>1</t>
  </si>
  <si>
    <t>2</t>
  </si>
  <si>
    <t>3</t>
  </si>
  <si>
    <t>5</t>
  </si>
  <si>
    <t>6</t>
  </si>
  <si>
    <t>Мероприятие 1.1</t>
  </si>
  <si>
    <t xml:space="preserve">Создание дополнительных мест в дошкольных образовательных организациях (увеличение наполняемости групп в соответствии с       п. 1.9 СанПиН 2.4.1.3049-13 и открытие групп) </t>
  </si>
  <si>
    <t>Мероприятие 2.1</t>
  </si>
  <si>
    <t xml:space="preserve">Выплата компенсации  родительской платы за присмотр и уход за детьми, осваивающими образовательные программы дошкольного образования в организациях Лотошинского муниципального района, осуществляющих образовательную деятельность </t>
  </si>
  <si>
    <t>Мероприятие 2.2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</si>
  <si>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Лотошинском муниципальном районе,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</si>
  <si>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2.3</t>
  </si>
  <si>
    <t xml:space="preserve">Муниципальное задание </t>
  </si>
  <si>
    <t>0</t>
  </si>
  <si>
    <t>Мероприятие 2.4</t>
  </si>
  <si>
    <t>Оплата труда с начислениями работников дошкольного образования</t>
  </si>
  <si>
    <t>Мероприятие 2.5</t>
  </si>
  <si>
    <t>Обеспечение деятельности дошкольных образовательных учреждений</t>
  </si>
  <si>
    <t>Мероприятие 2.6</t>
  </si>
  <si>
    <t>Укрепление материально-технической базы дошкольных образовательных учреждений</t>
  </si>
  <si>
    <t>Мероприятие 2.7</t>
  </si>
  <si>
    <t xml:space="preserve">Проведение мероприятия по проведению капитального, итекущего ремонта, ремонта и установки ограждений, ремонта кровель, замену оконных конструкций, выполнение противопожарных мероприятий в дошкольных образовательных учреждениях </t>
  </si>
  <si>
    <t>Мероприятие 3.1</t>
  </si>
  <si>
    <t>Повышение квалификации педагогических и руководящих работников дошкольных образовательных организаций</t>
  </si>
  <si>
    <t>Мероприятие 3.2</t>
  </si>
  <si>
    <t>Обеспечение прохождения аттестации педагогических и руководящих работников</t>
  </si>
  <si>
    <t>Мероприятие 4.1</t>
  </si>
  <si>
    <t xml:space="preserve">Закупка оборудования для  дошкольных образовательных  организаций муниципальных   образований Московской области – победителей областного  конкурса на присвоение статуса  Региональной инновационной  площадки Московской области  </t>
  </si>
  <si>
    <t>Мероприятие 5.1</t>
  </si>
  <si>
    <t>Внедрение информационно-коммуникацион-ных технологий в образовательных организациях, реализующих проекты обновления содержания и технологий в рамках введения федерального государственного образовательного стандарта  дошкольного образования</t>
  </si>
  <si>
    <t>Мероприятие 5.2</t>
  </si>
  <si>
    <t>Муниципальное задание</t>
  </si>
  <si>
    <t>Проведение мероприятия по проведению капитального, текущего ремонта, ремонта и установки ограждений, ремонта кровель, замену оконных конструкций, выполнению противопожарных мероприятий в муниципальных общеобразовательных организациях</t>
  </si>
  <si>
    <t>Мероприятие 1.2</t>
  </si>
  <si>
    <t>Создание условий для обеспечения обучающихся общеобразовательных организаций качественным горячим питанием</t>
  </si>
  <si>
    <t>Мероприятие 1.3</t>
  </si>
  <si>
    <t>Закупка технологического оборудования для столовых и мебели для залов питания общеобразователь-ных организаций муниципальных образований – победителей областного конкурсного отбора муниципальных проектов совершенствования организации питания обучающихся</t>
  </si>
  <si>
    <t>Частичная компенсация стоимости питания отдельным категориям обучающихся в муниципальных общеобразовательных организациях Лотошинского муниципального района и частных общеобразовательных организациях в Московской области, имеющих государственную аккредитацию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</si>
  <si>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Лотошинском муниципальном районе, включая расходы на оплату труда 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</si>
  <si>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Лотошинском муниципальном районе</t>
  </si>
  <si>
    <t>Оплата расходов, связанных с компенсацией проезда к месту учебы и обратно отдельным категориям обучающихся по очной форме обучения  в муниципальных образовательных организациях в Лотошинском муниципальном районе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</si>
  <si>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в Лотошинском муниципальном районе</t>
  </si>
  <si>
    <t>Обеспечение подвоза  обучающихся к месту обучения в муниципальные общеобразователь-ные организации в Лотошинском муниципальном районе, расположенные в сельской местности</t>
  </si>
  <si>
    <t>Приобретение автобусов для доставки обучающихся в общеобразователь-ные организации в Лотошинском муниципальном районе, расположенные в сельской местности</t>
  </si>
  <si>
    <t>Мероприятие 2.8</t>
  </si>
  <si>
    <t>Проектирование и реконструкция муниципального общеобразовательного учреждения «Лотошинская средняя общеобразовательная школа № 2»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</si>
  <si>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и  на закупку учебного оборудования и мебели для муниципальных общеобразовательных организаций – победителей областного конкурса муниципальных общеобразовательных организаций, разрабатывающих и внедряющих инновационные образовательные  проекты.</t>
  </si>
  <si>
    <t>Мероприятие 3.1.1</t>
  </si>
  <si>
    <t>Закупка оборудования для общеобразовательных организаций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</si>
  <si>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Мероприятие 3.1.2</t>
  </si>
  <si>
    <t>Закупка учебного оборудования и мебели для муниципальных общеобразова-тельных организаций – победителей областного конкурса муниципальных общеобразова-тельных организаций, разрабатывающих и внедряющих инновационные образовательные  проекты</t>
  </si>
  <si>
    <t>Курсы повышения квалификации педагогических и руководящих работников общеобразовательных организаций</t>
  </si>
  <si>
    <t>Мероприятие 4.2</t>
  </si>
  <si>
    <t>Проведение муниципального этапа Всероссийской олимпиады школьников</t>
  </si>
  <si>
    <t>Мероприятие 6.1</t>
  </si>
  <si>
    <t>Фонд заработной платы работников общеобразовательных организаций</t>
  </si>
  <si>
    <t>Мероприятие 6.2</t>
  </si>
  <si>
    <t>Обеспечение деятельности общеобразовательных учреждений</t>
  </si>
  <si>
    <t>Мероприятие 6.3</t>
  </si>
  <si>
    <t>Укрепление материально-технической базы общеобразовательных учреждений</t>
  </si>
  <si>
    <t>Мероприятие 7.1</t>
  </si>
  <si>
    <t>Внедрение современных образовательных технологий</t>
  </si>
  <si>
    <t>Мероприятие 7.2</t>
  </si>
  <si>
    <t>Приобретение мультимедийного оборудования для использования электронных образовательных ресурсов в общеобразовательных организациях</t>
  </si>
  <si>
    <t>Подпрограмма III «Дополнительное образование, воспитание и психолого-социальное сопровождение детей»</t>
  </si>
  <si>
    <t>Мероприятия по выявлению талантливых детей и молодежи на муниципальном уровне</t>
  </si>
  <si>
    <t>Ежегодное присуждение именных стипендий Главы Лотошинского муниципального района для детей и подростков, проявивших выдающиеся способности в области науки, искусства и спорта</t>
  </si>
  <si>
    <t>Повышение квалификации и проведение аттестации педагогов и руководящих работников дополнительного образования детей</t>
  </si>
  <si>
    <t>Проведение конкурсов профессионального мастерства</t>
  </si>
  <si>
    <t>Оплата труда с начислениями работников дополнительного образования в сфере образования</t>
  </si>
  <si>
    <t>Оплата труда с начислениями работников дополнительного образования в сфере культуры</t>
  </si>
  <si>
    <t>Обеспечение деятельности образовательных организаций дополнительного образования в сфере образования</t>
  </si>
  <si>
    <t>Обеспечение деятельности образовательных организаций дополнительного образования в сфере культуры</t>
  </si>
  <si>
    <t>Укрепление материально-технической базы образовательных учреждений в сфере образования</t>
  </si>
  <si>
    <t>Укрепление материально-технической базы образовательных учреждений в сфере культуры</t>
  </si>
  <si>
    <t>Мероприятие 2.9</t>
  </si>
  <si>
    <t>Проведение культурно-массовых мероприятий в сфере образования</t>
  </si>
  <si>
    <t>Мероприятие 2.10</t>
  </si>
  <si>
    <t>Организация работы службы сопровождения замещающих семей и школа подготовки приемных родителей</t>
  </si>
  <si>
    <t>Мероприятие 2.11</t>
  </si>
  <si>
    <t>Проведение культурно-массовых мероприятий в сфере культуры</t>
  </si>
  <si>
    <t>Мероприятие 2.12</t>
  </si>
  <si>
    <t>Персональные стипендии Главы района</t>
  </si>
  <si>
    <t>Мероприятие 2.13</t>
  </si>
  <si>
    <t>Укрепление матертиально-технической базы общеобразовательных организаций, команды которых заняли 1-5 место на соревнованиях "Веселые старты" среди команд общеобразовательных организаций Московской области на призы Губернатора Московской области</t>
  </si>
  <si>
    <t>Мероприятие 2.14</t>
  </si>
  <si>
    <t>Расходы на поваышение заработной платы работникам муниципальных учреждений Московской области в сфере образования</t>
  </si>
  <si>
    <t>Проведение массовых мероприятий для детей и подростков направленных на формирование здорового образа жизни гражданской позиции</t>
  </si>
  <si>
    <t>Организация мероприятий, направленных на пропаганду правил безопасного поведения на дорогах и улицах</t>
  </si>
  <si>
    <t>Мероприятие 3.3</t>
  </si>
  <si>
    <t>Пропаганда здорового образа жизни и семейных ценностей</t>
  </si>
  <si>
    <t>Мероприятие 3.4</t>
  </si>
  <si>
    <t>Проведение социально-психологического тестирования обучающихся образовательных организаций</t>
  </si>
  <si>
    <t>Мероприятие 3.5</t>
  </si>
  <si>
    <t>Проведение добровольного диагностического экспресс-тестирования обучающихся образовательных организаций</t>
  </si>
  <si>
    <t>Организация отдыха и оздоровления детей и подростков в каникулярный период, в том числе детей находящихся в трудной жизненной ситуации</t>
  </si>
  <si>
    <t>Рождение вторых и последующих детей</t>
  </si>
  <si>
    <t>Подпрограмма IV «Создание условий для реализации муниципальной программы»</t>
  </si>
  <si>
    <t>Обеспечение деятельности отдела по образованию администрации Лотошинского муниципального района</t>
  </si>
  <si>
    <t>Муниципальное задание Муниципального учреждения «Централизованная бухгалтерия муниципальных учреждений Лотошинского муниципального района »</t>
  </si>
  <si>
    <t>Организация регулярных мониторингов</t>
  </si>
  <si>
    <t>Итого по муниципальной программе</t>
  </si>
  <si>
    <t>Средства бюджета Московской области</t>
  </si>
  <si>
    <t>9</t>
  </si>
  <si>
    <t>12</t>
  </si>
  <si>
    <t>Средства местного бюджета</t>
  </si>
  <si>
    <t>Внебюджетные источники</t>
  </si>
  <si>
    <t>Показатели, характеризующие достижение цели</t>
  </si>
  <si>
    <t>Единица измерения</t>
  </si>
  <si>
    <t>Базовое значение показателя (на начало реализации Программы)</t>
  </si>
  <si>
    <t>Планируемое значение показателя на 2016 год</t>
  </si>
  <si>
    <t>Достигнутое значение показателя за 2016 год</t>
  </si>
  <si>
    <t>Муниципальная программа : «Развитие образования в Лотошинском муниципальном районе Московской области на 2015 - 2019 годы»</t>
  </si>
  <si>
    <t>Подпрограмма 1. Подпрограмма I «Дошкольное образование»</t>
  </si>
  <si>
    <t>Задача 1.</t>
  </si>
  <si>
    <t>Ликвидация очередности в дошкольные образовательные организации и  развитие инфраструктуры дошкольного образования</t>
  </si>
  <si>
    <t>Задача 2.</t>
  </si>
  <si>
    <t>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образования. Реализация федерального государственного образовательного стандарта дошкольного образования</t>
  </si>
  <si>
    <t>Задача 4.</t>
  </si>
  <si>
    <t>Задача 3.</t>
  </si>
  <si>
    <t>Формирование системы профессиональной компетенции современного педагога дошкольного образования, реализующего федеральные государственные стандарты дошкольного образования</t>
  </si>
  <si>
    <t>Повышение эффективности деятельности дошкольных образовательных организаций в условиях введения федерального государственного образовательного стандарта дошкольного образования</t>
  </si>
  <si>
    <t>Задача 5.</t>
  </si>
  <si>
    <t>Внедрение ИКТ в систему дошкольного образования.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</si>
  <si>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года)*</t>
  </si>
  <si>
    <t>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 лет, состоящих на учете для предоставления места дошкольном образовательном учреждении с предпочтительной датой при</t>
  </si>
  <si>
    <t>Процент</t>
  </si>
  <si>
    <t>100</t>
  </si>
  <si>
    <t>32,8</t>
  </si>
  <si>
    <t>Удельный вес численности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образования, в общей численности воспитанников дошкольных образовательных организаций</t>
  </si>
  <si>
    <t>Удельный вес численности педагогических и руководящих работников  дошкольных образовательных организаций,  прошедших в течение последних 3-х лет повышение квалификации и (или) профессиональную переподготовку,  в общей численности педагогических и руководящих работников дошкольных образовательных организаций до 100% к 2016 году</t>
  </si>
  <si>
    <t>94,3</t>
  </si>
  <si>
    <t>Удельный вес численности педагогических работников  дошкольных образовательных организаций, имеющих педагогическое образование,  в общей численности педагогических работников дошкольных образовательных организаций</t>
  </si>
  <si>
    <t>83</t>
  </si>
  <si>
    <t>Отношение среднемесячной заработной платы педагогических работников муниципальных образовательных организаций дошкольного образования к среднемесячной заработной плате в общеобразовательных организациях в Московской области</t>
  </si>
  <si>
    <t>Доля муниципальных организаций дошкольного образования подключенных к сети Интернет</t>
  </si>
  <si>
    <t>Доля муниципальных организаций дошкольного образования, подключенных к сети Интернет на скорости не менее 2 Мбит/с</t>
  </si>
  <si>
    <t>Подпрограмма 2. Подпрограмма II «Общее образование»</t>
  </si>
  <si>
    <t>Реализации федеральных государственных образовательных стандартов общего образования</t>
  </si>
  <si>
    <t xml:space="preserve">Задача 2. </t>
  </si>
  <si>
    <t>Реализация механизмов, обеспечивающих равный доступ к качественному общему образованию</t>
  </si>
  <si>
    <t xml:space="preserve">Задача 3. </t>
  </si>
  <si>
    <t>Развитие инновационной инфраструктуры общего образования</t>
  </si>
  <si>
    <t>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развитию.</t>
  </si>
  <si>
    <t xml:space="preserve">Задача 5. </t>
  </si>
  <si>
    <t>Реализация механизмов для выявление и развития талантов детей</t>
  </si>
  <si>
    <t xml:space="preserve">Задача 6. </t>
  </si>
  <si>
    <t>Обеспечение информационной прозрачности, развитие государственно-общественного управления в образовании</t>
  </si>
  <si>
    <t xml:space="preserve">Задача 7. </t>
  </si>
  <si>
    <t>Внедрение ИКТ в систему общего и среднего образования</t>
  </si>
  <si>
    <t>ВСЕГО</t>
  </si>
  <si>
    <t>Доля обучающихся по федеральным государственным образовательным стандартам в общей численности обучающихся по программам общего образования.</t>
  </si>
  <si>
    <t>42,17</t>
  </si>
  <si>
    <t>Отношение среднего балла ЕГЭ (в расчете на 1 предмет) в 10 процентах школ с лучшими результатами ЕГЭ к среднему баллу ЕГЭ (в расчете на 1 предмет) в 10 процентах школ с худшими результатами ЕГЭ.</t>
  </si>
  <si>
    <t>Количество компьютеров на 100 обучающихся в общеобразовательных организациях.</t>
  </si>
  <si>
    <t>Доля общеобразовательных организаций, перешедших на электронный документооборот электронной системы управления, в общей численности общеобразовательных организаций</t>
  </si>
  <si>
    <t>Доля обучающихся в государственных (муниципальных) общеобразовательных организациях, занимающихся в одну смену, в общей численности обучающихся в государственных (муниципальных) общеобразовательных организациях**</t>
  </si>
  <si>
    <t>1,66</t>
  </si>
  <si>
    <t>28</t>
  </si>
  <si>
    <t>Доля общеобразовательных организаций, включенных в региональную инфраструктуру инновационной деятельности, в общей численности общеобразовательных организаций.</t>
  </si>
  <si>
    <t>55,5</t>
  </si>
  <si>
    <t>Отношение средней заработной платы педагогических работников общеобразовательных организаций к средней заработной плате по экономике Московской области (в муниципальных образовательных организациях Московской области)*</t>
  </si>
  <si>
    <t>Доля обучающихся (физических лиц) общеобразовательных организаций, которым оказана поддержка на муниципальном уровне.</t>
  </si>
  <si>
    <t>Человек</t>
  </si>
  <si>
    <t>Доля образовательных организаций, обеспечивающих представление нормативно закрепленного перечня сведений о своей деятельности на официальных сайтах, в общем числе процент образовательных организаций</t>
  </si>
  <si>
    <t>Доля муниципальных общеобразовательных организаций подключенных к сети Интернет</t>
  </si>
  <si>
    <t>Доля общеобразовательных организаций оснащенных необходимым количеством комплектов мультимедийного оборудования для использования электронных образовательных ресурсов в учебном процессе в соответствии с установленными требованиями</t>
  </si>
  <si>
    <t>50</t>
  </si>
  <si>
    <t>Доля муниципальных общеобразовательных организаций, подключенных к сети Интернет на скорости: для общеобразовательных организаций, расположенных в городских поселениях, не менее 10 Мбит/с; для общеобразовательных организаций, расположенных в сельских поселениях, - не менее 2 Мбит/с</t>
  </si>
  <si>
    <t>Формирование системы непрерывного вариативного дополнительного образования детей</t>
  </si>
  <si>
    <t>Развитие инфраструктуры, кадрового потенциала обеспечивающих равную доступность и повышение охвата детей услугами дополнительного образования</t>
  </si>
  <si>
    <t xml:space="preserve">Модернизация системы воспитательной и психолого-социальной работы в системе образования, направленных на:
воспитание российской гражданской идентичности, этнической принадлежности, ответственного отношения к образованию, труду, окружающим людям и природе;
формирование ценностей коммуникативной компетенции, здорового и безопасного образа жизни, традиционной семьи, эстетической культуры личности.
</t>
  </si>
  <si>
    <t xml:space="preserve">Задача 4. </t>
  </si>
  <si>
    <t>Реализация условий для улучшения положения детей, обеспечения их прав</t>
  </si>
  <si>
    <t>Доля вторых и последующих рождений детей.</t>
  </si>
  <si>
    <t>Повышение качества и эффективности  муниципальных услуг в системе образования в Лотошинском муниципальном районе.</t>
  </si>
  <si>
    <t>Информационное сопровождение реализации муниципальной программы, распространения ее результатов.</t>
  </si>
  <si>
    <t>Доля победителей и призеров и участников творческих олимпиад, конкурсов и фестивалей межрегионального, федерального  и уровня</t>
  </si>
  <si>
    <t>0,9</t>
  </si>
  <si>
    <t>Доля детей в возрасте от 5 до 18 лет, обучающихся по дополнительным образовательным программам, в общей численности детей этого возраста, в сфере образования</t>
  </si>
  <si>
    <t>76,4</t>
  </si>
  <si>
    <t>Доля детей в возрасте от 5 до 18 лет, обучающихся по дополнительным образовательным программам, в общей численности детей этого возраста, в сфере культуры и спорта</t>
  </si>
  <si>
    <t>13,6</t>
  </si>
  <si>
    <t>Доля детей и молодежи в возрасте от 5до 18 лет, занятых в организациях дополнительного образования, в общей численности детей и молодежи в возрасте   от 5до 18 лет</t>
  </si>
  <si>
    <t>51</t>
  </si>
  <si>
    <t>Доля детей, привлекаемых к участию в творческих мероприятиях, от общего числа детей, в сфере образования</t>
  </si>
  <si>
    <t>41,5</t>
  </si>
  <si>
    <t>Доля детей, привлекаемых к участию в творческих мероприятиях, от общего числа детей, в сфере культуры</t>
  </si>
  <si>
    <t>3,46</t>
  </si>
  <si>
    <t>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в Московской области в сфере культуры*</t>
  </si>
  <si>
    <t>80</t>
  </si>
  <si>
    <t>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в Московской области в сфере образования*</t>
  </si>
  <si>
    <t>Доля организаций дополнительного образования, внедривших эффективный контракт с руководителем.</t>
  </si>
  <si>
    <t>Доля детей (от 5 до 18 лет), охваченных дополнительным образованием технической направленности, процент</t>
  </si>
  <si>
    <t>5,3</t>
  </si>
  <si>
    <t>Удельный вес подростковой преступности .</t>
  </si>
  <si>
    <t>2,7</t>
  </si>
  <si>
    <t>Доля участников различных форм детского самоуправления</t>
  </si>
  <si>
    <t>46</t>
  </si>
  <si>
    <t>Доля обучающихся в муниципальных общеобразовательных учреждениях, прошедших профилактические осмотры с целью раннего выявления лиц, допускающих немедицинское потребление наркотических средств от количества обучающихся с 13 лет в общеобразовательных организациях, подлежащих профосмотрам</t>
  </si>
  <si>
    <t>-</t>
  </si>
  <si>
    <t>Соотношение оздоровленных детей в возрасте от 7 до 15 лет, находящихся в трудной жизненной ситуации к общей численности детей в возрасте от 7 до 15 лет, находящихся в трудной жизненной ситуации, проживающих на территории муниципального образования, процент</t>
  </si>
  <si>
    <t>54,5</t>
  </si>
  <si>
    <t>Доля вторых рождений</t>
  </si>
  <si>
    <t>Доля третьих и последующих рождений</t>
  </si>
  <si>
    <t>Доля муниципальных систем образования в Московской области, в которых внедрены инструменты управления по результатам</t>
  </si>
  <si>
    <t>Доля образовательных организаций в Московской области, имеющих доступ в сети Интернет к методическим и образовательным ресурсам, разработанным в рамках государственной программы</t>
  </si>
  <si>
    <t>Итого по подпрограмме IV:</t>
  </si>
  <si>
    <t>Итого по подпрограмме III:</t>
  </si>
  <si>
    <t>Итого по подпрограмме II:</t>
  </si>
  <si>
    <t>Итого по подпрограмме I:</t>
  </si>
  <si>
    <t>Муниципальная программа : "Культура Лотошинского муниципального района на 2015-2019 годы"</t>
  </si>
  <si>
    <t>Подпрограмма 1. Библиотечное обслуживание населения</t>
  </si>
  <si>
    <t>Оснащение библиотек Лотошинского муниципального р-на современным библиотечным и стеллажным оборудованием</t>
  </si>
  <si>
    <t>Оснащение библиотек Лотошинского муниципального района современной компьютерной  и офисной техникой</t>
  </si>
  <si>
    <t xml:space="preserve">Проведение косметического ремонта </t>
  </si>
  <si>
    <t>Мероприятие 1.4</t>
  </si>
  <si>
    <t>Комплектование книжных фондов библиотек Лотошинского муниципального района</t>
  </si>
  <si>
    <t>Мероприятие 1.5</t>
  </si>
  <si>
    <t>Развитие литера турного творчества и популяризация чтени</t>
  </si>
  <si>
    <t>Мероприятие 1.6</t>
  </si>
  <si>
    <t>Развитие интерактивного сайта</t>
  </si>
  <si>
    <t>Приобретение программного обеспечения</t>
  </si>
  <si>
    <t>Обеспечение деятельности Комплекса информационно-библиотечного обслуживания</t>
  </si>
  <si>
    <t xml:space="preserve">Обеспечение деятельности молодежного центра </t>
  </si>
  <si>
    <t>Поддержка и развитие творческой деятельности, сохранение традиций отечественной культуры на территории Лотошинского района</t>
  </si>
  <si>
    <t>Мероприятие 1.1.1</t>
  </si>
  <si>
    <t>Оснащение клубной системы современным оборудованием</t>
  </si>
  <si>
    <t>Мероприятие 1.1.2</t>
  </si>
  <si>
    <t>Модернизация  инфраструктуры сферы культуры (укрепление материально-технической базы  учреждений)</t>
  </si>
  <si>
    <t>Мероприятие 1.1.3</t>
  </si>
  <si>
    <t>Увеличение численности участников культурно–досуговых мероприятий</t>
  </si>
  <si>
    <t>Мероприятие 1.1.4</t>
  </si>
  <si>
    <t>Реализацию «умной социальной политики» в сфере культуры</t>
  </si>
  <si>
    <t>Мероприятие 1.1.5</t>
  </si>
  <si>
    <t>Увеличение числа культурно-досуговых мероприятий, за счет проведения межрайонных, зональных, областных мероприятий</t>
  </si>
  <si>
    <t>Увеличение посещаемости музейных учреждений (индивидуальных и экскурсионных)</t>
  </si>
  <si>
    <t>Мероприятие 2.1.1</t>
  </si>
  <si>
    <t>Фондовая, хранительская и собирательная деятельность</t>
  </si>
  <si>
    <t>Мероприятие 2.1.2</t>
  </si>
  <si>
    <t>Оснащение музеев современным оборудованием</t>
  </si>
  <si>
    <t>Мероприятие 2.1.3</t>
  </si>
  <si>
    <t>Увеличение количества выставочных проектов</t>
  </si>
  <si>
    <t>Мероприятие 2.1.4</t>
  </si>
  <si>
    <t>Повышение доступности и качества музейного обслуживания для населения( в т.ч. инвалиды)</t>
  </si>
  <si>
    <t>Мероприятие 2.1.5</t>
  </si>
  <si>
    <t>Укрепление материально-технической базы музеев Лотошинского муниципального района</t>
  </si>
  <si>
    <t>Развитие инфраструктуры на территории Лотошинского парка культуры и отдыха</t>
  </si>
  <si>
    <t>Организация и проведение культурно-массовых  мероприятий</t>
  </si>
  <si>
    <t>Содержание мини-зоопарка</t>
  </si>
  <si>
    <t>Погашение кредиторской задолженности за мероприятия, проведенные в 2015 году</t>
  </si>
  <si>
    <t>Укрепление материально-технической базы</t>
  </si>
  <si>
    <t>Реставрация  объектов культурного наследия</t>
  </si>
  <si>
    <t xml:space="preserve">Обеспечение деятельности МКУК "ЦБС" </t>
  </si>
  <si>
    <t>Обеспечение деятельности МУ "ЛРДК"</t>
  </si>
  <si>
    <t>Обеспечение деятельности МКУ  "Лотошинский историко-краеведческий музей"</t>
  </si>
  <si>
    <t xml:space="preserve">Обеспечение деятельности МУ «Парк культуры и отдыха»  </t>
  </si>
  <si>
    <t>Обеспечение деятельности отдела по культуре, делам молодежи, спорту и туризму.</t>
  </si>
  <si>
    <t>Реализация «умной социальной политики» в сфере культуры</t>
  </si>
  <si>
    <t>Обеспечение деятельности МУ "ЦБУК"</t>
  </si>
  <si>
    <t>Повышение доступности и качества библиотечных услуг для населения</t>
  </si>
  <si>
    <t>Организация библиотечного обслуживания населения Лотошинского муниципального района</t>
  </si>
  <si>
    <t>Увеличение количества книг, выданных детям и молодежи (до 24 лет) в библиотеках  Лотошинского муниципального района</t>
  </si>
  <si>
    <t>Уровень фактической обеспеченностью библиотеками от нормативной потребности</t>
  </si>
  <si>
    <t>89</t>
  </si>
  <si>
    <t>Подпрограмма 2. Организация досуга и предоставление услуг организаций культуры доступа к музейным фондам</t>
  </si>
  <si>
    <t>Увеличение количества посещений библиотек Ло-тошинского муницпального района</t>
  </si>
  <si>
    <t>Увеличение количества предоставляемых библиотеками муниципальных услуг в электронной форме</t>
  </si>
  <si>
    <t>Средства Федерального бюджета</t>
  </si>
  <si>
    <t xml:space="preserve">Обеспечение доступности предоставления услуг в культурно-досуговых учреждениях </t>
  </si>
  <si>
    <t>Сохранение культурно-исторического достояния и духовного наследия общества посредством музейных фондов и выставочной деятельности</t>
  </si>
  <si>
    <t>Обеспеченность жителей района культурно-досуговыми мероприятиями от нормативной потребности</t>
  </si>
  <si>
    <t>90</t>
  </si>
  <si>
    <t>Доля населения, участвующего в коллективах народного творчества и школах искусств, процент</t>
  </si>
  <si>
    <t>12,25</t>
  </si>
  <si>
    <t>6,7</t>
  </si>
  <si>
    <t>Процент к 2012 году</t>
  </si>
  <si>
    <t>20</t>
  </si>
  <si>
    <t>Увеличение посещаемости музейных учреждений(индивидуальных и экскурсионных) (единица посещения на 1 жителя в год)</t>
  </si>
  <si>
    <t>единиц в год</t>
  </si>
  <si>
    <t>1,43</t>
  </si>
  <si>
    <t>Подпрограмма 3. Развитие парка культуры и отдыха</t>
  </si>
  <si>
    <t xml:space="preserve">Задача 1. </t>
  </si>
  <si>
    <t>Создание инфраструктуры высокого уровня комфортности для организации отдыха и развлечений</t>
  </si>
  <si>
    <t>Сохранение объектов культурного наследия</t>
  </si>
  <si>
    <t>Итого по подпрограмме 3:</t>
  </si>
  <si>
    <t xml:space="preserve">Увеличение количества культурно-массовых мероприятий  </t>
  </si>
  <si>
    <t>Единица</t>
  </si>
  <si>
    <t>150</t>
  </si>
  <si>
    <t>Увеличение числа посетителей парка</t>
  </si>
  <si>
    <t>8000</t>
  </si>
  <si>
    <t>Увеличение числа посетителей парка.</t>
  </si>
  <si>
    <t xml:space="preserve"> Уровень фактической обеспеченности  парка культуры и отдыха от нормативной потребности    </t>
  </si>
  <si>
    <t>Количество благоустроенных парков культуры и отдыха на территории Московской области**</t>
  </si>
  <si>
    <t>Подпрограмма 4. Создание условий для реализации муниципальной программы</t>
  </si>
  <si>
    <t>Обеспечение  выполнения функций муниципальных учреждений Лотошинского муниципального района</t>
  </si>
  <si>
    <t>Итого по подпрограмме 4:</t>
  </si>
  <si>
    <t>Итого по муниципальной программе:</t>
  </si>
  <si>
    <t>Соотношение средней заработной платы работников учреждений культуры к средней заработной плате в Московской области, из них: работников государственных учреждений культуры к средней заработной плате в Московской области*</t>
  </si>
  <si>
    <t>62,6</t>
  </si>
  <si>
    <t xml:space="preserve">Среднемесячная номинальная начисленная заработная плата работников муниципальных учреждений культуры </t>
  </si>
  <si>
    <t>Рубль</t>
  </si>
  <si>
    <t>24445,1</t>
  </si>
  <si>
    <t>Соотношение 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</si>
  <si>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85,7</t>
  </si>
  <si>
    <t>Доля административно-управленческого персонала в штатной численности подведомственных учреждений</t>
  </si>
  <si>
    <t>8,6</t>
  </si>
  <si>
    <t>Муниципальная программа : "Спорт Лотошинского муниципального района на 2015-2019 годы"</t>
  </si>
  <si>
    <t>Подпрограмма 1.  Развитие физической культуры и массового спорта в Лотошинском муниципальном районе на 2015-2019 годы</t>
  </si>
  <si>
    <t>Вовлечение жителей Лотошинского муниципального района в систематические занятия физической культурой и спортом</t>
  </si>
  <si>
    <t>Мероприятия, направленные на развитие и популяризацию физической культуры и спорта</t>
  </si>
  <si>
    <t>Организация и проведение чемпионатов, кубков, турниров на базе МУ КСЦ Лотошино</t>
  </si>
  <si>
    <t>Организация и проведение чемпионатов, кубков, турниров на базе МУ "Стадион п.Лотошино"</t>
  </si>
  <si>
    <t>Вовлечение жителей Лотошинского муниципального района с ограниченными возможностями здоровья  в систематические занятия физической культурой и спортом</t>
  </si>
  <si>
    <t>Создание условий для инвалидов и лиц с ограниченными физическими воз-можностями здоровья для занятий адаптивной физической культурой</t>
  </si>
  <si>
    <t>Проведение анализа перечня услуг (работ) подведомственных муници-пальных учреждений с целью его уточнения и отказа от невостребованных услуг (работ)</t>
  </si>
  <si>
    <t>Разработка механизма финансирования муниципальных учреждений с учетом оптимизации деятельности и перехода на нормативно-подушевое финансирование</t>
  </si>
  <si>
    <t>Организация работы в подведомственных учреждениях в сфере физической культуры, спорта</t>
  </si>
  <si>
    <t>Ввод в эксплуатацию спортивных сооружений</t>
  </si>
  <si>
    <t>Мероприятия  по  самоопределению трудовой и социальной адаптации молодёжи и  
участие в мероприятиях по укреплению социальной ответственности молодёжи</t>
  </si>
  <si>
    <t>Мероприятия по патриотическому  и духовно-нравственному воспитанию молодёжи,  по поддержке талантливой молодёжи и социально-значимых инициатив, сотрудничеству в молодёжной среде.</t>
  </si>
  <si>
    <t>Организация и проведение мероприятий, направленных на методическое сопровождение работы с молодёжью</t>
  </si>
  <si>
    <t xml:space="preserve">Обеспечение деятельности МУ "КСЦ Лотошино" </t>
  </si>
  <si>
    <t>Обеспечение деятельности МКУ "Стадион"</t>
  </si>
  <si>
    <t>Организация и проведение физкультурно-оздоровительных, спортивно-массовых мероприятий и соревнований</t>
  </si>
  <si>
    <t xml:space="preserve">Воспитание физически и нравственно здорового поколения </t>
  </si>
  <si>
    <t>Реализация «умной социальной политики» в сфере физической культуры, спорта и работы с молодежью</t>
  </si>
  <si>
    <t>Задача 6.</t>
  </si>
  <si>
    <t>Обеспечение жителей Лотошинского муниципального района физкультурно-оздоровительными комплексами и плоскостными спортивными сооружениями</t>
  </si>
  <si>
    <t>Итого по подпрограмме 1:</t>
  </si>
  <si>
    <t xml:space="preserve">Подпрограмма 2. Молодёжь Лотошинского муниципального района.  </t>
  </si>
  <si>
    <t>Доля населения, систематически занимающихся физической культурой и спортом</t>
  </si>
  <si>
    <t>34,63</t>
  </si>
  <si>
    <t>Количество жителей Московской области, систематически занимающихся физической культурой и спортом*</t>
  </si>
  <si>
    <t>Тысяча человек</t>
  </si>
  <si>
    <t>Доля жителей Лотошинского района,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</si>
  <si>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Доля лиц с ограниченными возможностями здоровья  и инвалидов, систематически занимающихся физической культурой и спортом</t>
  </si>
  <si>
    <t>Количество проведенных  мероприятий и соревнований физической культуры и спорта</t>
  </si>
  <si>
    <t>Мероприятия</t>
  </si>
  <si>
    <t>93</t>
  </si>
  <si>
    <t>Доля детей и молодежи, регулярно занимающихся в спортивных секциях, клубах и иных спортивных объединениях спортивной направленности в общей численности детей и молодежи</t>
  </si>
  <si>
    <t>43,1</t>
  </si>
  <si>
    <t>Доля учащихся и студентов – жителей Лотошинского района,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</si>
  <si>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24</t>
  </si>
  <si>
    <t>Уровень обеспеченности населения объектами спорта</t>
  </si>
  <si>
    <t>39,22</t>
  </si>
  <si>
    <t>Количество введенных в эксплуатацию физкультурно-оздоровительных комплексов и плоскостных спортивных сооружений**</t>
  </si>
  <si>
    <t>Укрепление социальной ответственности, профессиональное самоопределение, трудовая и социальная адаптация молодежи</t>
  </si>
  <si>
    <t>Содействие патриотическому и духовно-нравственному воспитанию молодежи, поддержка  талантливой молодежи, молодежных социально значимых инициатив</t>
  </si>
  <si>
    <t>Доля граждан, участвующих в деятельности общест-венных организаций и объединений</t>
  </si>
  <si>
    <t>9,8</t>
  </si>
  <si>
    <t>Развитие системы научно-методического сопровождения работы с молодежью</t>
  </si>
  <si>
    <t>Итого по подпрограмме 2:</t>
  </si>
  <si>
    <t>Доля молодых граждан, принимающих участие в мероприятиях по гражданско-патриотическому,  воспитанию</t>
  </si>
  <si>
    <t>46,0</t>
  </si>
  <si>
    <t>Доля молодых граждан, принимающих участие в добровольческой деятельности</t>
  </si>
  <si>
    <t>14,0</t>
  </si>
  <si>
    <t>Подпрограмма 3. Обеспечивающая подпрограмма.</t>
  </si>
  <si>
    <t>Создание условий для реализации программы</t>
  </si>
  <si>
    <t>Среднемесячная заработная плата работников муниципальных учреждений физкультуры и спорта</t>
  </si>
  <si>
    <t>20975,5</t>
  </si>
  <si>
    <t>Взаимодействие муниципальных органов управления участниками разработки Схемы территориального планирования Лотошинского муниципального района и Генеральных планов развития поселений.</t>
  </si>
  <si>
    <t xml:space="preserve">Подготовка и актуализация 
Инвестиционного паспорта муниципального района, перечня инвестиционных площадок.
</t>
  </si>
  <si>
    <t xml:space="preserve">Оказание консультационной, организационной и методической помощи инициаторам инвестиционных проектов при их разработке и реализации </t>
  </si>
  <si>
    <t>Размещение  и актуализация информации по инвестиционным проектам в единой автоматизированной системе мониторинга инвестиционных проектов Министерства инвестиций и инноваций Московской  области (ЕАС ПИП)</t>
  </si>
  <si>
    <t xml:space="preserve">Сокращение количества и сроков прохождения административных процедур в рамках исполнения муниципальных функций и предоставления муниципальных услуг в значимых для инвестиционной деятельности сферах (земельно-имущественные отношения, строительство, подключение  к инженерным сетям)          </t>
  </si>
  <si>
    <t>Определение Уполномоченного органа по развитию конкуренции в Лотошинском муниципальном районе</t>
  </si>
  <si>
    <t>Создание Рабочей группы по развитию конкуренции в Лотошинском муниципальном районе</t>
  </si>
  <si>
    <t>Утверждение перечня приоритетных и социально значимых рынков для развития конкуренции в муниципальном образовании</t>
  </si>
  <si>
    <t>Разработка плана мероприятий («дорожной карты») по развитию конкуренции в Лотошинском муниципальном районе</t>
  </si>
  <si>
    <t>Проведение мониторинга состояния и развития конкурентной среды на рынках товаров и услуг Лотошинского муниципального района</t>
  </si>
  <si>
    <t>Повышение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развитию конкуренции в Лотошинском муниципальном районе</t>
  </si>
  <si>
    <t>Участие в работе объединений предпринимательских структур Подмосковья и Российской Федерации</t>
  </si>
  <si>
    <t>Оказание предпринимателям имущественной, информационной, консультационной поддержки</t>
  </si>
  <si>
    <t>Формирование реестра субъектов малого и среднего предпринимательства – получателей поддержки</t>
  </si>
  <si>
    <t>Организационные мероприятия поддержки субъектов малого и среднего предпринимательства</t>
  </si>
  <si>
    <t>Содействие субъектам малого и среднего предпринимательства по участию в мероприятиях государственной программы поддержки малого и среднего предпринимательства</t>
  </si>
  <si>
    <t>Привлечение субъектов малого и среднего предпринимательства для выполнения муниципальных заказов в соответствии со ст.30 Федерального закона №44-ФЗ от 05.04.2013г.</t>
  </si>
  <si>
    <t>Имущественная поддержки малого и среднего предпринимательства</t>
  </si>
  <si>
    <t>Мероприятие 2.2.1</t>
  </si>
  <si>
    <t>Ведение реестра недвижимого имущества, предназначенного для передачи во владение и (или) пользование субъектам малого и среднего предпринимательства</t>
  </si>
  <si>
    <t>Финансовая поддержка малого и среднего предпринимательства</t>
  </si>
  <si>
    <t>Мероприятие 2.3.1</t>
  </si>
  <si>
    <t xml:space="preserve">Частичная компенсация субъек-там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 </t>
  </si>
  <si>
    <t>Информационная  поддержка субъектов малого и среднего предпринимательства Лотошинского муниципального  района</t>
  </si>
  <si>
    <t>Мероприятие 2.4.1</t>
  </si>
  <si>
    <t>Информирование предпринимателей по проблемам организации и ведения бизнеса</t>
  </si>
  <si>
    <t>Иные формы  поддержки субъектов малого и среднего предпринимательства Лотошинского муниципального  района</t>
  </si>
  <si>
    <t>Мероприятие 2.5.1</t>
  </si>
  <si>
    <t>Организация выставочно-ярмарочных мероприятий, проведение конференций, бизнес-встреч, конкурсов, встреч по обмену опытом по вопросам малого и среднего предпринимательства</t>
  </si>
  <si>
    <t>Мероприятие 2.5.2</t>
  </si>
  <si>
    <t>Обеспечение выполнения мероприятий территориального трехстороннего соглашения между Администрацией Лотошинского муниципального района, представителями организаций профсоюза и работодателями Лотошинского муниципального района</t>
  </si>
  <si>
    <t>Мероприятие 2.5.3</t>
  </si>
  <si>
    <t xml:space="preserve">Проведение ме¬роприятий, свя¬занных с реали¬зацией мер, на¬правленных на формирование положительного образа предпри¬нимателя, попу¬ляризацию роли предпринима¬тельства </t>
  </si>
  <si>
    <t>Нормативно-правовое обеспечение</t>
  </si>
  <si>
    <t>Мероприятие 2.6.1</t>
  </si>
  <si>
    <t>Оказание практической помощи субъектам малого и среднего предпринимательства в оперативном получении правовой информации: - нормативно-правовые акты Московской области и Администрации Лотошинского муниципального района по вопросам малого и среднего предпринимательства</t>
  </si>
  <si>
    <t>Разработка мер по рациональному размещению объектов потребительского рынка и услуг на территории Лотошинского муниципального района</t>
  </si>
  <si>
    <t xml:space="preserve">Разработка и реализация стратегии развития потребительского рынка и услуг </t>
  </si>
  <si>
    <t>Ввод (строительство) новых современных мощностей инфраструктуры  потребительского рынка и услуг в том числе ориентированных на обслуживание социально незащищенных категорий  граждан.</t>
  </si>
  <si>
    <t>Мероприятие 1.3.1</t>
  </si>
  <si>
    <t>Ремонт бани по ул.Калинина, д.12  1 баня</t>
  </si>
  <si>
    <t>Мероприятие 1.3.2</t>
  </si>
  <si>
    <t>Ввод в экспл. 1 Дома быта(колич/сумма)</t>
  </si>
  <si>
    <t>Мероприятие 1.3.3</t>
  </si>
  <si>
    <t>Строительство и ремонт торговых объектов и объектов бытовых услуг</t>
  </si>
  <si>
    <t>Реконструкция здания для размещения  сельскохозяйственного рынка  на территории Лотошинского муниципального района</t>
  </si>
  <si>
    <t xml:space="preserve">Согласование сводного перечня мест проведения ярмарок с участием производителей  сельскохозяйственной продукции Московской области </t>
  </si>
  <si>
    <t xml:space="preserve">Организация и проведение районных тематических ярмарок с участием субъектов малого и среднего предпринимательства    </t>
  </si>
  <si>
    <t>Мероприятие 1.7</t>
  </si>
  <si>
    <t>Организация и проведение «социальных» акций для ветеранов и инвалидов Великой Отечественной войны,  социально незащищенных категорий граждан с участием хозяйствующих субъектов, осуществляющих деятельность в сфере потребительского рынка и услуг</t>
  </si>
  <si>
    <t>Мероприятие 1.8</t>
  </si>
  <si>
    <t>Реализация мероприятий, направленных на популяризацию и повышение престижа профессий работников торговли и услуг в целях привлечения постоянного населения Московской области для работы в сфере потребительского рынка и услуг в Лотошинском  муниципальном районе.</t>
  </si>
  <si>
    <t>Мероприятие 1.9</t>
  </si>
  <si>
    <t xml:space="preserve">Частичная компенсация транспортных расходов организаций и индивидуальных предпринимателей  по доставке продовольственных и промышленных товаров в сельские населенные пункты Лотошинского муниципального района </t>
  </si>
  <si>
    <t>Частичная компенсация стоимости  помывки льготной категории населения Лотошинского муниципального района</t>
  </si>
  <si>
    <t>Размещение на официальном сайте администрации в сети Интернет информации по вопросам, связанным с защитой прав потребителей</t>
  </si>
  <si>
    <t>Улучшение качества обслуживания, путем защиты прав потребителей</t>
  </si>
  <si>
    <t>Оформление  документов на регистрацию земельного участка</t>
  </si>
  <si>
    <t>Организация транспортировки в морг с мест обнаружения или происшествия умерших для производства судебно-медицинской экспертизы и паталого-анатомического вскрытия</t>
  </si>
  <si>
    <t>Содержание мест захоронений</t>
  </si>
  <si>
    <t>Проведение инвентаризации мест захоронений</t>
  </si>
  <si>
    <t>Содержание воинских захоронений и мемориалов «Вечный огонь»</t>
  </si>
  <si>
    <t>Мероприятие 3.6</t>
  </si>
  <si>
    <t xml:space="preserve">Содержание могил и надгробий Героев СССР, РФ </t>
  </si>
  <si>
    <t>Мероприятие 3.7</t>
  </si>
  <si>
    <t>Ограждение кладбищ</t>
  </si>
  <si>
    <t>Мероприятие 3.8</t>
  </si>
  <si>
    <t>Юридическое оформление кладбищ</t>
  </si>
  <si>
    <t>Мероприятие 3.9</t>
  </si>
  <si>
    <t>Проектные и изыскательские работы по благоустройству  воинского захоронения «Курган памяти 30-й Ударной Армии»</t>
  </si>
  <si>
    <t>Мероприятие 3.10</t>
  </si>
  <si>
    <t>Иные межбюджетные трансферт на благоустройство воинского захоронения «Курган памяти 30-й Ударной Армии», расположенного в сельском поселении Микулинское  Лотошинского муниципального района</t>
  </si>
  <si>
    <t>Муниципальная программа :  "Предпринимательство Лотошинского муниципального района на 2015-2019 годы"</t>
  </si>
  <si>
    <t>Подпрограмма 1.   «Создание условий для устойчивого экономического развития»</t>
  </si>
  <si>
    <t>Обеспечение эффективного взаимодействия муниципальных органов управления со всеми участниками инвестиционной деятельности</t>
  </si>
  <si>
    <t>Снижение административных барьеров при разработке и реализации инвестиционных проектов</t>
  </si>
  <si>
    <t>Инвестиции в основной капитал за счет всех источников финансирования в ценах соответствующих лет, млн. рублей:</t>
  </si>
  <si>
    <t>Миллион рублей</t>
  </si>
  <si>
    <t>684,6</t>
  </si>
  <si>
    <t>в том числе: Инвестиции в основной капитал (за исключением бюджетных средств) без инвестиций направленных на строительство жилья</t>
  </si>
  <si>
    <t>174,2</t>
  </si>
  <si>
    <t>Количество созданных рабочих мест, всего</t>
  </si>
  <si>
    <t>25,0</t>
  </si>
  <si>
    <t>Количество привлеченных инвесторов на территории муниципальных образований Московской области.</t>
  </si>
  <si>
    <t>4</t>
  </si>
  <si>
    <t>Уровень безработицы (по методологии Международной организации труда) в среднем за год, процент</t>
  </si>
  <si>
    <t>11,8</t>
  </si>
  <si>
    <t>Среднемесячная начисленная заработная плата работников организаций, не относящихся к субъектам малого предпринимательства, средняя численность работников которых превышает 15 человек</t>
  </si>
  <si>
    <t>24681</t>
  </si>
  <si>
    <t>Процент инвестиционных проектов, внесенный в единую автоматизированную систему мониторинга инвестиционных проектов Министерства инвестиций и инноваций Московской  области (ЕАС ПИП) из общего числа проектов</t>
  </si>
  <si>
    <t>Темп роста отгруженных товаров собственного производства, выполненных работ и услуг собственными силами по промышленным видам деятельности, в процентах к предыдущему периоду</t>
  </si>
  <si>
    <t>123,7</t>
  </si>
  <si>
    <t>Объем отгруженной продукции высокотехнологичных и наукоемких видов экономической деятельности по крупным и средним организациям</t>
  </si>
  <si>
    <t>175,8</t>
  </si>
  <si>
    <t>Подпрограмма 2. «Развитие конкуренции на территории Лотошинского муниципального района»</t>
  </si>
  <si>
    <t>Развитие сферы муниципальных закупок на территории Лотошинского муниципального района</t>
  </si>
  <si>
    <t>Внедрение Стандарта развития конкуренции на территории Лотошинского муниципального района.</t>
  </si>
  <si>
    <t>Доля обоснованных, частично обоснованных жалоб в Федеральную антимонопольную службу (ФАС России) (от общего количества опубликованных торгов)</t>
  </si>
  <si>
    <t>5,7</t>
  </si>
  <si>
    <t>Доля несостоявшихся торгов от общего количества объявленных торгов</t>
  </si>
  <si>
    <t>Доля общей экономии денежных средств от общей суммы объявленных торгов</t>
  </si>
  <si>
    <t>7,8</t>
  </si>
  <si>
    <t>Доля закупок среди субъектов малого предпринимательства, социально ориентированных некоммерческих организаций</t>
  </si>
  <si>
    <t>Увеличение количества участников размещения заказа</t>
  </si>
  <si>
    <t>Качественный показатель</t>
  </si>
  <si>
    <t>1,7</t>
  </si>
  <si>
    <t>Количество реализованных требований Стандарта развития конкуренции в Московской области</t>
  </si>
  <si>
    <t>единиц</t>
  </si>
  <si>
    <t>Подпрограмма 3. «Развитие малого и среднего предпринимательства в Лотошинском муниципальном районе»</t>
  </si>
  <si>
    <t>Создание благоприятных правовых и экономических условий для развития малого и среднего предпринимательства</t>
  </si>
  <si>
    <t>Увеличение вклада субъектов малого и среднего предпринимательства в экономику Лотошинского муниципального района</t>
  </si>
  <si>
    <t>Количество малых и средних предприятий на 1 тысячу жителей</t>
  </si>
  <si>
    <t>4,2</t>
  </si>
  <si>
    <t>Количество объектов инфраструктуры поддержки субъектов малого и среднего предпринимательства в области инноваций и производства (нарастающим итогом), ед.</t>
  </si>
  <si>
    <t>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 в Московской области</t>
  </si>
  <si>
    <t>29,4</t>
  </si>
  <si>
    <t>Доля оборота малых и средних предприятий в общем обороте по полному кругу предприятий Московской области, %</t>
  </si>
  <si>
    <t>34,9</t>
  </si>
  <si>
    <t>Число созданных рабочих мест субъектами малого и среднего предпринимательства, получившими поддержку</t>
  </si>
  <si>
    <t>Среднемесячная заработная плата работников малых и средних предприятиях в Московской области, руб.</t>
  </si>
  <si>
    <t>14984,2</t>
  </si>
  <si>
    <t>Количество субъектов малого и среднего предпринимательства, получивших государственную поддержку</t>
  </si>
  <si>
    <t xml:space="preserve">Количество вновь созданных предприятияй малого и среднего бизнеса** </t>
  </si>
  <si>
    <t>Темп роста количества субъектов малого и среднего предпринимательства, осуществляющих деятельность в сфере  обрабатывающих производств и технологических инноваций, %</t>
  </si>
  <si>
    <t>Темп роста объема инвестиций в основной капитал малых предприятий, %</t>
  </si>
  <si>
    <t>62,8</t>
  </si>
  <si>
    <t>Прирост количества субъектов малого и среднего предпринимательства</t>
  </si>
  <si>
    <t>1,4</t>
  </si>
  <si>
    <t>Подпрограмма 4. «Развитие потребительского рынка и услуг на территории Лотошинского муниципального района»</t>
  </si>
  <si>
    <t>Развитие инфраструктуры потребительского рынка и услуг</t>
  </si>
  <si>
    <t>Реализация некоторых мер по защите прав потребителей в сфере торговли, общественного питания, бытового обслуживания</t>
  </si>
  <si>
    <t>Прирост торговых площадей с использованием внебюджетных инвестиций</t>
  </si>
  <si>
    <t>Тысяча квадратных метров</t>
  </si>
  <si>
    <t>Обеспеченность населения площадью торговых объектов</t>
  </si>
  <si>
    <t>Кв. м. /на 1000 жителей</t>
  </si>
  <si>
    <t>745,5</t>
  </si>
  <si>
    <t>Количество доставок товаров автолавками и автомагазинами в сельские населенные пункты Московской области по утвержденному уполномоченным органом местного самоуправления муниципального образования Московской области графику</t>
  </si>
  <si>
    <t>Единиц в неделю</t>
  </si>
  <si>
    <t>Количество введенных объектов сети социально-бытовых комплексов "Дом быта"**</t>
  </si>
  <si>
    <t>Количество организованных мест мобильной торговли "Корзинка"</t>
  </si>
  <si>
    <t>Количество введенных объектов по продаже отечественной сельхозпродукции "Подмосковный фермер"</t>
  </si>
  <si>
    <t>Обеспеченность населения бытовыми услугами (раб. мест/на 1000 жителей)</t>
  </si>
  <si>
    <t>Рабочее место</t>
  </si>
  <si>
    <t>4,8</t>
  </si>
  <si>
    <t>Обеспеченность населения услугами общественного питания (посад.мест/1000 жителей)</t>
  </si>
  <si>
    <t>Посадочное место</t>
  </si>
  <si>
    <t>Количество введенных банных объектов по программе "Сто бань Подмосоковья"**</t>
  </si>
  <si>
    <t>Доля ликвидированных нестационарных объектов, несоответствующих требованиям законодательства, от общего количества выявленных несанкционированных</t>
  </si>
  <si>
    <t>Доля ликвидированных розничных рынков, несоответствующих требованиям законодательства, от общего количества выявленных несанкционированных</t>
  </si>
  <si>
    <t>Количество проведенных ярмарок на одно место, включенное в сводный перечень мест для проведения ярмарок</t>
  </si>
  <si>
    <t>Объём инвестиций в основной капитал в отраслях торговли и бытовых услуг,  в том числе в услуги бань по программе «Сто бань Подмосковья»</t>
  </si>
  <si>
    <t>Тысяча рублей</t>
  </si>
  <si>
    <t>Развитие ритуальных услуг</t>
  </si>
  <si>
    <t>Динамика сокращения в муниципальных образованиях доли кладбищ, земельные участки которых не оформлены в муниципальную собственность в соответствии с законодательством Российской Федерации</t>
  </si>
  <si>
    <t>Доля кладбищ, соответствующих требованиям порядка деятельности общественных кладбищ и крематориев на территории Московской области</t>
  </si>
  <si>
    <t>Отклонение от норматива расходов на содержание мест захоронений, %</t>
  </si>
  <si>
    <t>53</t>
  </si>
  <si>
    <t>Реализация общесистемных мер по повышению качества и доступности государственных и муниципальных услуг, совершенствованию муниципального контроля</t>
  </si>
  <si>
    <t>Приведение нормативных правовых актов органа местного самоуправления Московской области в соответствие с требованиями Федерального закона от 27.07.2010 N 210-ФЗ "Об организации предоставления государственных и муниципальных услуг" (далее - N 210-ФЗ)</t>
  </si>
  <si>
    <t>Актуализация Перечня услуг, которые являются необходимыми и обязательными для предоставления органами местного самоуправления Московской области муниципальных услуг и предоставляются организациями, участвующими в предоставлении муниципальных услуг</t>
  </si>
  <si>
    <t>Оптимизация предоставления муниципальных услуг, обеспечение экстерриториальности предоставления услуг, предоставление по жизненным ситуациям, организация взаимодействия органов местного самоуправления Московской области с  МФЦ в электронном виде без дублирования документов на бумажных носителях</t>
  </si>
  <si>
    <t>Организация мониторинга качества и доступности предоставления муниципальных услуг, в том числе по принципу «одного окна», осуществления контрольных функций</t>
  </si>
  <si>
    <t>Оперативный мониторинг качества и доступности предоставления муниципальных услуг, в том числе по принципу "одного окна"</t>
  </si>
  <si>
    <t>Создание и развитие системы предоставления государственных и муниципальных услуг по принципу "одного окна", в том числе на базе многофункциональных центров предоставления государственных и муниципальных услуг</t>
  </si>
  <si>
    <t xml:space="preserve">Создание и развитие МФЦ, в том числе УРМ  (2 ед.):
Московска обл. Лотошщинский р-н, с.Микулино, ул.Микрорайон, дом 15;
Московска обл. Лотошщинский р-н,
д. Доры СК
</t>
  </si>
  <si>
    <t>Проведение работ по созданию системы защиты персональных данных удаленных рабочих мест МФЦ</t>
  </si>
  <si>
    <t>Закупка компьютерного серверного оборудования программного обеспечения, оргтехники для оснащения УРМ МФЦ</t>
  </si>
  <si>
    <t>Оснащение помещения УРМ МФЦ предметами мебели и иными предметами бытового назначения</t>
  </si>
  <si>
    <t>Организация мобильного выездного обслуживания заявителей МФЦ</t>
  </si>
  <si>
    <t>Создание условий для обеспечения инвалидам беспрепятственного и комфортного обслуживания в МФЦ</t>
  </si>
  <si>
    <t>Обеспечение деятельности МФЦ</t>
  </si>
  <si>
    <t>Оплата труда и начисления на выплаты по оплате труда специалистов и руководителей МФЦ</t>
  </si>
  <si>
    <t>Мероприятие 2.4.2</t>
  </si>
  <si>
    <t>Материально-техническое обеспечение деятельности МФЦ</t>
  </si>
  <si>
    <t>Приобретение, техническое обслуживание и ремонт компьютерного и сетевого оборудования, организационной техники для использования в ОМСУ Лотошинского муниципального района</t>
  </si>
  <si>
    <t>Приобретение специализированных локальных прикладных программных продуктов, обновлений к ним, а также прав доступа к справочным и информационным банкам данных для нужд ОМСУ муниципального образования Московской области (СПС, бухгалтерский и кадровый учет)</t>
  </si>
  <si>
    <t>Создание, модернизация, развитие и техническое обслуживание локальных вычислительных сетей (ЛВС) ОМСУ  Лотошинского  муниципального района</t>
  </si>
  <si>
    <t>Приобретение прав использования на рабочих местах работников ОМСУ Лотошинского муниципального района стандартного пакета лицензионного базового общесистемного и прикладного лицензионного программного обеспечения</t>
  </si>
  <si>
    <t>Подключение администраций городских округов и муниципальных районов, городских и сельских поселений к единой интегрированной мультисервисной телекоммуникационной сети Правительства Московской области для нужд ОМСУ Лотошинского муниципального района и обеспечения работы в ней, с учетом субсидии из бюджета МО</t>
  </si>
  <si>
    <t>Создание, развитие и техническое обслуживание единой инфраструктуры информационно-технологического обеспечения функционирования информационных систем для нужд ОМСУ  Лотошинского муниципального района</t>
  </si>
  <si>
    <t>Приобретение антивирусного программного обеспечения для защиты компьютерного оборудования, используемого на рабочих местах работников ОМСУ муниципального образования Московской области</t>
  </si>
  <si>
    <t>Приобретение 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в том числе шифровальных (криптографических) средств защиты информации, содержащихся в муниципальных ИС в соответствии с установленными требованиями</t>
  </si>
  <si>
    <t>Обеспечение работников ОМСУ муниципального образования Московской области средствами электронной подписи</t>
  </si>
  <si>
    <t>Развитие, модернизация и техническая поддержка систем электронного документооборота и ведения электронного архива (СЭД) в ОМСУ Лотошинского муниципального района</t>
  </si>
  <si>
    <t>Внедрение и консультационная поддержка межведомственной системы электронного документооборота Московской области в ОМСУ Лотошинского муниципального района</t>
  </si>
  <si>
    <t>Разработка и публикация первоочередных наборов открытых данных на официальном сайте ОМСУ муниципального образования Московской области</t>
  </si>
  <si>
    <t>Разработка, развитие и техническая поддержка автоматизированных систем управления бюджетными процессами ОМСУ муниципального образования Московской области, с учетом субсидии из бюджета Московской области</t>
  </si>
  <si>
    <t>Перевод уникальных муниципальных услуг в электронный вид на РПГУ МО</t>
  </si>
  <si>
    <t>Внедрение и консультационная поддержка ИС УНП МО для взаимодействия с государственной информационной системой о государственных и муниципальных платежах</t>
  </si>
  <si>
    <t>Внедрение и консультационная поддержка информационных систем, предназначенных для автоматизации муниципальных функций</t>
  </si>
  <si>
    <t>Внедрение и консультационная поддержка отраслевых сегментов РГИС МО на уровне муниципальных образований</t>
  </si>
  <si>
    <t xml:space="preserve">Выполнение плана по мобилизации доходов муниципального бюджета </t>
  </si>
  <si>
    <t>Утверждение (совершенствование) Методики прогнозирования доходов бюджета муниципального образования</t>
  </si>
  <si>
    <t>Финансирование расходов бюджета муниципального образования в течение финансового года</t>
  </si>
  <si>
    <t>Повышение эффективности бюджетных расходов</t>
  </si>
  <si>
    <t xml:space="preserve">Проведение мониторинга кредиторской задолженности казенных учреждений, бюджетных и автономных учреждений муниципального образования </t>
  </si>
  <si>
    <t xml:space="preserve">Обеспечение своевременности и полноты исполнения долговых обязательств </t>
  </si>
  <si>
    <t>Проведение оценки действующих долговых обязательств муниципального образования, в том числе по видам заимствований, срокам их погашения за последние три отчетных года и текущий финансовый год</t>
  </si>
  <si>
    <t>Погашение долговых обязательств муниципального образования с учетом оценки возможности погашения действующих и новых планируемых заимствований</t>
  </si>
  <si>
    <t>Предоставление кредитных ресурсов коммерческими банками</t>
  </si>
  <si>
    <t>Приобретение недвижимого имущества в муниципальную собственность по муниципальным контрактам: - жилого назначения (для детей сирот)</t>
  </si>
  <si>
    <t>Формирование  и постановка на кадастровый учет земельных участков под объектами недвижимого имущества, находящимися в муниципальной собственности</t>
  </si>
  <si>
    <t>Приватизация имущества, находящегося в собственности Лотошинского муниципального района, а также земельных участков, государственная собственность на которые не разграничена</t>
  </si>
  <si>
    <t>Получение доходов от предоставления в аренду недвижимого имущества казны и земельных участков</t>
  </si>
  <si>
    <t>Получение доходов от перечисления чистой прибыли муниципальными унитарными предприятиями Лотошинского муниципального района</t>
  </si>
  <si>
    <t>Проведение кадастровых работ и постановка на государственный кадастровый учет земельных участков: - находящихся в собственности Лотошинского муниципального района; - государственная собственность на которые не разграничена</t>
  </si>
  <si>
    <t>Обеспечение проведения технической инвентаризации объектов недвижимого имущества и постановка их на государственный кадастровый учет</t>
  </si>
  <si>
    <t>Определение рыночной стоимости: - объектов недвижимого имущества и земельных участков, находящихся в собственности Лотошинского муниципального района; - земельных участков, государственная собственность на которые не разграничена, в целях передачи в аренду и продажи</t>
  </si>
  <si>
    <t>Установление категории земельных участков</t>
  </si>
  <si>
    <t>Установление вида разрешенного использования земельного участка</t>
  </si>
  <si>
    <t>Осуществление муниципального земельного контроля</t>
  </si>
  <si>
    <t>Осуществление действий по государственной регистрации права муниципальной собственности на объекты недвижимого имущества</t>
  </si>
  <si>
    <t>Ремонт муниципальных зданий, помещений, входящих в состав муниципальной Казны</t>
  </si>
  <si>
    <t>Оплата коммунальных услуг зданий, помещений, входящих в состав муниципальной Казны</t>
  </si>
  <si>
    <t>Хранение, комплектование, учет и использование документов Архивного фонда Московской области и других архивных документов, хранящихся в архивном отделе администрации Лотошинского муниципального района</t>
  </si>
  <si>
    <t>Развитие нормативной правовой базы по вопросам муниципальной службы</t>
  </si>
  <si>
    <t>Проведение проверок достоверности и полноты сведений,  достоверности и полноты сведений о доходах, расходах об имуществе и обязательствах имущественного характера, представляемых гражданами, претендующими на замещение должностей муниципальной службы и муниципальными служащими, а также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Федеральным законом от 25.12.2008  № 273-ФЗ «О противодействии коррупции» , Федеральным законом от 02.03.2007 №25-ФЗ «О муниципальной службе в Российской Федерации» и другими нормативными правовыми актами</t>
  </si>
  <si>
    <t xml:space="preserve">Организация работы комиссии по урегулированию конфликта интересов   администрации Лотошинского муниципального района в целях реализации мер по противодействию коррупции </t>
  </si>
  <si>
    <t>Организация работы по назначению на муниципальную службу</t>
  </si>
  <si>
    <t>Организация работы по проведению аттестации муниципальных служащих</t>
  </si>
  <si>
    <t xml:space="preserve"> Ведение кадровой работы</t>
  </si>
  <si>
    <t>Консультирование муниципальных служащих по правовым и иным вопросам  прохождения муниципальной службы</t>
  </si>
  <si>
    <t>Представление информации в Реестр сведений о составе муниципальных служащих Московской области</t>
  </si>
  <si>
    <t>Организация работы по исчислению стажа муниципальной службы</t>
  </si>
  <si>
    <t>Своевременная и качественная подготовка и предоставление отчетных данных</t>
  </si>
  <si>
    <t>Организация работы по присвоению классных чинов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</si>
  <si>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</si>
  <si>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Совершенствованию профессионального развития муниципальных служащих Лотошинского муниципального района</t>
  </si>
  <si>
    <t xml:space="preserve">Осуществление взаимодействия органов местного самоуправления с печатными СМИ в области подписки и публикаций информации </t>
  </si>
  <si>
    <t>Формирование материалов о деятельности органов местного самоуправления, нормативно-правовых актов  и иной официальной информации Лотошинского муниципального района  для опубликования в сети Интернет</t>
  </si>
  <si>
    <t>Информирование населения о деятельности органов местного самоуправления на территории Лотошинского муниципального района  путем изготовления и распространения  материалов  официального сайта муниципального образования в социальных сетях сети Интернет</t>
  </si>
  <si>
    <t>Информирование населения муниципального образования об основных событиях социально-экономического развития и общественно-политической жизни посредством размещения социальной рекламы на наружных рекламных конструкциях</t>
  </si>
  <si>
    <t>Оформление наружного информационного пространства муниципального образования Лотошинский муниципальный район Московской области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</si>
  <si>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Мероприятие 4.3</t>
  </si>
  <si>
    <t>Демонтаж незаконно установленных рекламных конструкций, не соответствующих утвержденной схеме размещения рекламных конструкций на территории Лотошинского муниципального района и внесение изменений в схему размещения рекламных конструкций на территории Лотошинского муниципального при обстоятельствах инфраструктурного и имущественного характера</t>
  </si>
  <si>
    <t>Обеспечение деятельности Администрации Лотошинского муниципального района</t>
  </si>
  <si>
    <t>Обеспечение деятельности Финансово- экономического управления администрации Лотошинского муниципального района</t>
  </si>
  <si>
    <t>Обеспечение деятельности Комитета по управлению имуществом администрации Лотошинского муниципального района</t>
  </si>
  <si>
    <t>Субвенция для осуществления государственных полномочий в соответствии с Законом Московской области №107/2014-ОЗ</t>
  </si>
  <si>
    <t>Субвенция для осуществления государственных полномочий в соответствии с Законом Московской области №191/2015-ОЗ</t>
  </si>
  <si>
    <t>Субвенция на финансовое обеспечение переданных полномочий по составлению (изменению и дополнению) списков кандидатов в притсяжные заседатели федеральных судов общей юрисдикции в РФ</t>
  </si>
  <si>
    <t>обеспечение денежным содержанием сотрудников МУ "Управление обеспечения деятельности ОМСУ"</t>
  </si>
  <si>
    <t>материально-техническое обеспечение деятельности МУ "Управление обеспечения деятельности ОМСУ"</t>
  </si>
  <si>
    <t>проведение закупок на развитие имущественного комплекса</t>
  </si>
  <si>
    <t>Ремонт удаленных рабочих мест</t>
  </si>
  <si>
    <t>Муниципальная программа : "Муниципальное управление" Лотошинского муниципального района на 2015-2019 годы"</t>
  </si>
  <si>
    <t>Подпрограмма 1.  Снижение административных барьеров и повышение качества и доступности государственных и муниципальных услуг, в том числе на базе многофункциональных центров предоставления государственных и муниципальных услуг</t>
  </si>
  <si>
    <t>Повышение уровня удовлетворенности гражданами и юридическими лицами качеством предоставления государственных и муниципальных услуг, в том числе на базе многофункциональных центров</t>
  </si>
  <si>
    <t>Обеспечение доступа  граждан и представителей бизнес-сообщества к получению государственных и муниципальных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</si>
  <si>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Увеличение уровня удовлетворенности граждан качеством и доступностью государственных и муниципальных услуг, непосредственно органами местного самоуправления</t>
  </si>
  <si>
    <t>25</t>
  </si>
  <si>
    <t>Уровень удовлетворенности граждан качеством предоставления государственных и муниципальных услуг</t>
  </si>
  <si>
    <t>Среднее число обращений представителей бизнес-сообщества в орган местного самоуправления для получения од-ной муниципальной (государственной) услуги, связанной со сферой предпринимательской деятельности</t>
  </si>
  <si>
    <t>Время ожидания в очереди при обращении заявителя в орган местного самоуправления Московской области для получения государственных (муниципальных) услуг</t>
  </si>
  <si>
    <t>Минута</t>
  </si>
  <si>
    <t>15</t>
  </si>
  <si>
    <t>Доля случаев нарушения нормативных сроков и порядка предоставления государственных (муниципальных) услуг (функций)</t>
  </si>
  <si>
    <t>Доля регламентированных муниципальных услуг (функций) от общего количества муниципальных услуг, включенных в перечень муниципальных</t>
  </si>
  <si>
    <t>Доля муниципальных услуг, предоставление которых организуется по принципу "одного окна" в МФЦ</t>
  </si>
  <si>
    <t>Доля пакетов документов, переданных из МФЦ в орган власти, по которым произошли возвраты</t>
  </si>
  <si>
    <t>Уровень удовлетворенности граждан качеством предоставления государственных и муниципальных услуг,* в том числе:</t>
  </si>
  <si>
    <t>Мероприятие 2.1.6</t>
  </si>
  <si>
    <t>Закупка компьютерного, серверного оборудования, програмного обеспечения, оргтехники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</si>
  <si>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</si>
  <si>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Количество созданных  «окон» доступа к государственным и муниципальным услугам по принципу «одного окна»*, в том числе:</t>
  </si>
  <si>
    <t xml:space="preserve">на базе МФЦ (начиная с 1 января 2016 г) </t>
  </si>
  <si>
    <t>на базе привлеченных организаций (начиная с 1 января 2016г. )</t>
  </si>
  <si>
    <t>на базе удаленных рабочих мест (начиная с 1 января 2016г.)</t>
  </si>
  <si>
    <t>Количество созданных МФЦ, по годам реализации Программы**</t>
  </si>
  <si>
    <t>Среднее количество обращений за получением государственных и муниципальных услуг  на одно окно МФЦ в день**</t>
  </si>
  <si>
    <t>Доля обращений для подачи документов и получения результата государственных или муниципальных услуг в общем количестве обращений в МФЦ**</t>
  </si>
  <si>
    <t>Доля обращений за получением государственных услуг исполнительных органов государственной власти Московской области и муниципальных услуг органов местного самоуправления в общем количестве обращений в МФЦ**</t>
  </si>
  <si>
    <t xml:space="preserve">Доля обращений в МФЦ за получением государственных услуг, за предоставление которых взимается государственная пошлина, по которым обеспечено зачисление 50 процентов дохода от государственной пошлины в бюджет Московской области в общем количестве обращений в МФЦ </t>
  </si>
  <si>
    <t>процентов</t>
  </si>
  <si>
    <t xml:space="preserve">Подпрограмма 2. Развитие информационно-коммуникационных технологий для повышения качества муниципального управления и создания благоприятных условий жизни и ведения бизнеса </t>
  </si>
  <si>
    <t>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 Московской области, а также отдельных организаций и учреждений муниципального образования Московской области, находящихся в их ведении (ОМСУ муниципального образования Московской области)</t>
  </si>
  <si>
    <t>Создание, развитие и техническое обслуживание единой информационно-технологической и телекоммуникационной инфраструктуры ОМСУ муниципального образования Московской области</t>
  </si>
  <si>
    <t>Доля используемых в деятельности ОМСУ муниципального образования Московской области средств компьютерного и сетевого оборудования, организационной техники, работоспособность которых обеспечена в соответствии с установленными требованиями по их ремонту и техническому обслуживанию</t>
  </si>
  <si>
    <t>Доля финансово-экономических служб, служб бухгалтерского учета и управления кадрами ОМСУ муниципального образования Московской области, обеспеченных необходимой лицензионной и консультационной поддержкой по использованию программных продуктов учета и анализа финансово-экономической и хозяйственной деятельности, формирования и экспертизы смет, бухгалтерского учета и отчетности, кадрового учета и делопроизводства, представления отчетности в налоговые и другие контрольные органы</t>
  </si>
  <si>
    <t>95</t>
  </si>
  <si>
    <t>Доля рабочих мест сотрудников ОМСУ муниципального образования Московской области подключенных к ЛВС ОМСУ муниципального образования Московской области</t>
  </si>
  <si>
    <t>Доля лицензионного базового общесистемного и прикладного программного обеспечения, используемого в деятельности ОМСУ муниципального образования Московской области</t>
  </si>
  <si>
    <t>40</t>
  </si>
  <si>
    <t>Обеспеченность работников ОМСУ муниципального образования  Московской области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</t>
  </si>
  <si>
    <t>Доля администраций городских округов и муниципальных районов, городских и сельских поселений, подключенных к ЕИМТС Правительства Московской области</t>
  </si>
  <si>
    <t>Доля размещенных ИС для нужд ОМСУ муниципального образования Московской области в единой инфраструктуре информационно-технологического обеспечения, от общего количества используемых информационных систем и ресурсов</t>
  </si>
  <si>
    <t>30</t>
  </si>
  <si>
    <t>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</t>
  </si>
  <si>
    <t>Доля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</t>
  </si>
  <si>
    <t xml:space="preserve">Доля муниципальных ИС, соответствующих требованиям нормативных документов по защите информации, от общего количества муниципальных ИС </t>
  </si>
  <si>
    <t>Доля работников ОМСУ муниципального образования Московской области, обеспеченных средствами электронной подписи для работы с информационными системами в соответствии с установленными требованиями</t>
  </si>
  <si>
    <t>75</t>
  </si>
  <si>
    <t xml:space="preserve">Внедрение систем электронного документооборота для обеспечения деятельности ОМСУ </t>
  </si>
  <si>
    <t>Доля ОМСУ Московской области, а также находящихся в их ведении организаций и учреждений, подключенных к МСЭД, от общего количества ОМСУ муниципального образования Московской области</t>
  </si>
  <si>
    <t>Создание, 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</si>
  <si>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Доля ОМСУ муниципального образования Московской области, использующих автоматизированные системы управления бюджетными процессами ОМСУ Московской области в части исполнения местных бюджетов</t>
  </si>
  <si>
    <t>60</t>
  </si>
  <si>
    <t>Доля ОМСУ муниципального образования Московской области, опубликовавших первоочередные наборы открытых данных на официальном сайте, от общего количества ОМСУ муниципального образования Московской области</t>
  </si>
  <si>
    <t>Подключение ОМСУ муниципального образования Московской области к инфраструктуре электронного правительства Московской области</t>
  </si>
  <si>
    <t>Доля уникальных муниципальных услуг, доступных на РПГУ МО для населения муниципального образования Московской области, от общего количества уникальных муниципальных услуг, предоставляемых ОМСУ муниципального образования Московской области</t>
  </si>
  <si>
    <t>Доля информации о муниципальных платежах, переданных в ИС УНП МО для взаимодействия с государственной информационной системой о государственных и муниципальных платежах</t>
  </si>
  <si>
    <t>45</t>
  </si>
  <si>
    <t>Доля муниципальных функций, переведенных в электронный вид, от общего количества функций, выполняемых ОМСУ Лотошинского муниципального района Московской области</t>
  </si>
  <si>
    <t>Доля граждан, использующих механизм получения государственных и муниципальных услуг в электронном виде</t>
  </si>
  <si>
    <t>Внедрение отраслевых сегментов Региональной географической информационной системы Московской области (РГИС МО) на уровне муниципальных образований</t>
  </si>
  <si>
    <t>Подпрограмма 3. Управление муниципальными финансами</t>
  </si>
  <si>
    <t>Обеспечение сбалансированности и устойчивости местного бюджета</t>
  </si>
  <si>
    <t>Ежегодный прирост налоговых и неналоговых доходов местного бюджета в отчетном финансовом году к поступлениям в году, предшествующем отчетному финансовому году</t>
  </si>
  <si>
    <t>-12,8</t>
  </si>
  <si>
    <t>не ниже -22</t>
  </si>
  <si>
    <t>Отсутствие просроченной кредиторской задолженности по оплате труда (включая начисления на оплату труда) муниципальных учреждений в общем объёме расходов Лотошинского муниципального района на оплату труда</t>
  </si>
  <si>
    <t>да/нет</t>
  </si>
  <si>
    <t>нет</t>
  </si>
  <si>
    <t>да</t>
  </si>
  <si>
    <t xml:space="preserve"> Отношение дефицита местного бюджета к доходам бюджета без учета безвозмездных поступлений </t>
  </si>
  <si>
    <t>0,8</t>
  </si>
  <si>
    <t>&lt; или = 5</t>
  </si>
  <si>
    <t>Совершенствование управления муниципальным долгом</t>
  </si>
  <si>
    <t>Отношение объема муниципального  долга к общему годовому объему доходов местного бюджета без учета объема безвозмездных поступлений</t>
  </si>
  <si>
    <t>34,18</t>
  </si>
  <si>
    <t>&lt; или =50</t>
  </si>
  <si>
    <t>Итого по подрограмме 3:</t>
  </si>
  <si>
    <t>Подпрограмма 4. Управление муниципальным имуществом и земельными ресурсами Лотошинского муниципального района</t>
  </si>
  <si>
    <t>Увеличение имущества, находящегося в собственности Лотошинского муниципального района, в том числе казны</t>
  </si>
  <si>
    <t>Приобретение квартир для детей - сирот</t>
  </si>
  <si>
    <t>Квадратный метр</t>
  </si>
  <si>
    <t>156,8</t>
  </si>
  <si>
    <t>Поступление в бюджет Лотошинского муниципального района неналоговых доходов от использования и реализации имущества</t>
  </si>
  <si>
    <t xml:space="preserve">Поступление арендных платежей от аренды недвижимого имущества </t>
  </si>
  <si>
    <t>5861</t>
  </si>
  <si>
    <t>Сумма поступления от арендной платы за земельные участки включая средства от продажи права аренды и поступления от взыскания задолженности по арендной плате</t>
  </si>
  <si>
    <t>18275</t>
  </si>
  <si>
    <t>Сумма максимально допустимой задолженности по арендной плате, государственная собственность на которые не разграничена</t>
  </si>
  <si>
    <t>4617,5</t>
  </si>
  <si>
    <t>Сумма поступлений от продажи  земельных участков</t>
  </si>
  <si>
    <t>1481,6</t>
  </si>
  <si>
    <t>Приватизация недвижимого имущества</t>
  </si>
  <si>
    <t>334,4</t>
  </si>
  <si>
    <t>Сумма поступлений от приватизации недвижимого имущества</t>
  </si>
  <si>
    <t>4986,66</t>
  </si>
  <si>
    <t>Площадь земельных участков,  подлежащая постановке на кадастровый учет в границах муниципальных образований</t>
  </si>
  <si>
    <t>Гектар</t>
  </si>
  <si>
    <t>16266</t>
  </si>
  <si>
    <t>Вовлечение  земельных участков в налоговый оборот</t>
  </si>
  <si>
    <t>Процент земельных участков, категория и ВРИ которых подлежит установлению от земель категория и ВРИ которых не установлены</t>
  </si>
  <si>
    <t xml:space="preserve">Процент обеспечения многодетных семей  земельными участками от количества многодетных семей состоящих на учете (%) </t>
  </si>
  <si>
    <t>Площадь земельных участков, подлежащая оформлению в собственность Московской области</t>
  </si>
  <si>
    <t>5385</t>
  </si>
  <si>
    <t>Площадь земельных участков сельскохозяйственного назначения, подлежащих проверке в рамках муниципального земельного контроля</t>
  </si>
  <si>
    <t>14604,03</t>
  </si>
  <si>
    <t>Сумма поступлений от земельного налога</t>
  </si>
  <si>
    <t>Государственная регистрации права собственности Лотошинского муниципального района на объекты недвижимого имущества, находящиеся в собственности Лотошинского муниципального района</t>
  </si>
  <si>
    <t>Обеспечение сохранности муниципального имущества, составляющего казну</t>
  </si>
  <si>
    <t>Процент оформления земельных участков и объектов недвижимости в муниципальную собственость от количества объектов находящихся в реестре муниципальной собственности</t>
  </si>
  <si>
    <t>Ремонт и проведение работ по сохранности муниципальных зданий, помещений, входящих в состав муниципальной казны</t>
  </si>
  <si>
    <t>701</t>
  </si>
  <si>
    <t>Итого по Подпрограмме 4:</t>
  </si>
  <si>
    <t xml:space="preserve">Подпрограмма 5. Развитие архивного дела в Лотошинском муниципальном районе </t>
  </si>
  <si>
    <t>Хранение, комплектование, учет и использование документов Архивного фонда Московской области и других архивных документов</t>
  </si>
  <si>
    <t>Доля архивных документов, хранящихся в муниципальном архиве в нормативных условиях, обеспечивающих их постоянное (вечное) хранение, в общем количестве документов в муниципальном архиве</t>
  </si>
  <si>
    <t>Доля запросов граждан и организаций, исполненных муниципальным архивом в нормативные сроки, от общего числа исполненных запросов за отчетный период</t>
  </si>
  <si>
    <t>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</t>
  </si>
  <si>
    <t>Доля описей дел в муниципальном архиве, на которые создан фонд пользования в электронном виде, от общего количества описей дел в муниципальном архиве</t>
  </si>
  <si>
    <t>88</t>
  </si>
  <si>
    <t>Доля запросов, поступивших в электронном виде в муниципальный архив, от общего числа запросов, поступивших за отчетный период</t>
  </si>
  <si>
    <t>Доля единиц хранения, включенных в автоматизированные информационно-поисковые системы муниципального архива, от общего количества единиц хранения в муниципальном архиве</t>
  </si>
  <si>
    <t>Итого по Подпрограмме 5:</t>
  </si>
  <si>
    <t>Подпрограмма 6. Развитие муниципальной службы</t>
  </si>
  <si>
    <t>Доля муниципальных правовых актов, разработанных и приведенных в соответствие с федеральным законодательством и законодательством Московской области по вопросам муниципальной службы</t>
  </si>
  <si>
    <t>Совершенствование мер по противодействию коррупции на муниципальной службы в части кадровой работы</t>
  </si>
  <si>
    <t>Доля выполненных мероприятий от общего количества мероприятий, предусмотренных планом противодействия коррупции.</t>
  </si>
  <si>
    <t>Совершенствование организации прохождения  муниципальной службы</t>
  </si>
  <si>
    <t>Доля выполненных мероприятий от общего количества мероприятий, связанных с организацией муниципальной службы</t>
  </si>
  <si>
    <t>Отклонение от установленной предельной численности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 муниципальных образований Московской области</t>
  </si>
  <si>
    <t>меньше или равно 0</t>
  </si>
  <si>
    <t>Повышение мотивации муниципальных служащих</t>
  </si>
  <si>
    <t>Доля выполненных мероприятий от общего количества мероприятий  по совершенствованию мотивации муниципальных служащих</t>
  </si>
  <si>
    <t xml:space="preserve">Доля муниципальных служащих, вышедших на пенсию, и получающих пенсию за выслугу лет </t>
  </si>
  <si>
    <t>Доля муниципальных служащих, прошедших обучение по программам профессиональной переподготовки и повышения квалификации в соответствии с планом - заказом, от общего числа муниципальных служащих</t>
  </si>
  <si>
    <t>Итого по Подпрограмме 6:</t>
  </si>
  <si>
    <t>Подпрограмма 7. Информирование населения о деятельности органов местного самоуправления Лотошинского муниципального района</t>
  </si>
  <si>
    <t>Создание и развитие комплексной системы информирования населения о деятельности органов местного самоуправления Лотошинского муниципального района</t>
  </si>
  <si>
    <t>Рост среднемесячного охвата целевой аудитории (совершеннолетние жители муниципального образования Московской области (18+) печатными и электронными средствами массовой информации</t>
  </si>
  <si>
    <t>Освещение деятельности органов местного самоуправления Лотошинского муниципального района в печатных и электронных средствах массовой информации, действующих и распространяемых на территории муниципального образования</t>
  </si>
  <si>
    <t xml:space="preserve">Рост охвата населения муниципального образования печатной продукцией </t>
  </si>
  <si>
    <t>Освещение деятельности органов местного самоуправления Лотошинского муниципального района в электронных средствах массовой коммуникации</t>
  </si>
  <si>
    <t>Информирование населения о деятельности органов местного самоуправления Лотошинского муниципального района посредством наружной рекламы</t>
  </si>
  <si>
    <t>Количество тематических информационных кампаний, охваченных социальной рекламой на рекламных носителях наружной рекламы на территории муниципального образования  Московской области</t>
  </si>
  <si>
    <t>Количество мероприятий, к которым обеспечено праздничное, тематическое и праздничное световое оформление территории муниципального образования.</t>
  </si>
  <si>
    <t>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 и актуальность схемы размещения рекламных конструкций</t>
  </si>
  <si>
    <t>Итого по Подпрограмме 7:</t>
  </si>
  <si>
    <t>Подпрограмма 8. Создание условий для реализации муниципальной программы</t>
  </si>
  <si>
    <t>Обеспечение деятельности Администрации Лотошинского муниципального района, финансово-экономического управления администрации Лотошинского муниципального района, комитета по управлению имуществом администрации Лотошинского муниципального района</t>
  </si>
  <si>
    <t>Среднегодовая численность постоянного населения</t>
  </si>
  <si>
    <t>17.438</t>
  </si>
  <si>
    <t>17.201</t>
  </si>
  <si>
    <t>Расходы бюджета района на содержание работников органов местного самоуправления Лотошинского муниципального района, в расчёте на одного жителя</t>
  </si>
  <si>
    <t>4460</t>
  </si>
  <si>
    <t>Итого по Подпрограмме 8:</t>
  </si>
  <si>
    <t>Подпрограмма 9. Обеспечение инфраструктуры органов местного самоуправления Лотошинского муниципального района</t>
  </si>
  <si>
    <t>Обеспечение деятельности органов местного самоуправления Лотошинского муниципального района</t>
  </si>
  <si>
    <t>Итого по Подпрограмме 9:</t>
  </si>
  <si>
    <t>Площадь земельных участков, подлежащих оформлению в собственность муниципальных образований</t>
  </si>
  <si>
    <t>6,3</t>
  </si>
  <si>
    <t>Число нештатных ситуаций, возникающих по причине неудовлетворительного оказания услуги МУ «Управление обеспечения деятельности ОМС»</t>
  </si>
  <si>
    <t>7</t>
  </si>
  <si>
    <t>8</t>
  </si>
  <si>
    <t>10</t>
  </si>
  <si>
    <t>11</t>
  </si>
  <si>
    <t>13</t>
  </si>
  <si>
    <t>14</t>
  </si>
  <si>
    <t>16</t>
  </si>
  <si>
    <t>17</t>
  </si>
  <si>
    <t>Муниципальная программа : "Развитие сельского хозяйства и сельских территорий Лотошинского муниципального района на 2015-2020 годы"</t>
  </si>
  <si>
    <t>Подпрограмма 1.  «Развитие сельского  хозяйства  и сельских территорий Лотошинского муниципального района  на  2015-2020 годы»</t>
  </si>
  <si>
    <t xml:space="preserve">Оказание  несвязанной  поддержки сельскохозяйственным товаропроизваодителям в области растениеводств        </t>
  </si>
  <si>
    <t xml:space="preserve">Возмещение части затрат  на приобретение сельскохозяйственной  техники        </t>
  </si>
  <si>
    <t>Возмещение части  затрат на приобретение  элитных семян</t>
  </si>
  <si>
    <t>Проведение  культуртехнических работ</t>
  </si>
  <si>
    <t>Предоставление  субсидий  на компенсацию части по краткосрочным кредитам</t>
  </si>
  <si>
    <t>Субсидии на  литр реализованного молока</t>
  </si>
  <si>
    <t>Поддержка производства говядины  от  бычков мясных пород</t>
  </si>
  <si>
    <t>Поддержка  племенного животноводства</t>
  </si>
  <si>
    <t>Предоставление  грантов начинающим фермерам</t>
  </si>
  <si>
    <t xml:space="preserve">Предоставление  субсидий  на проведение мероприятий  по улучшению  жилищных условий  граждан        </t>
  </si>
  <si>
    <t xml:space="preserve">Предоставление  субсидий  на проведение мероприятий  по улучшению  жилищных условий  молодых семей и молодых специалистов  </t>
  </si>
  <si>
    <t>Осуществление окончательного расчета за строительство распределительного  газопровод высокого (P≤1,2 МПа) и низкого (Р≤ 0,003 МПа) давления в д. Агнищево Лотошинского района Московской области</t>
  </si>
  <si>
    <t>Разработка проектной документации по реконструкции автомобильных дорог в д.Коноплево (участок2), в с.Микулино к МОПБ-12</t>
  </si>
  <si>
    <t>Реконструкция автомобильных дорог общего пользования с твердым покрытием в д.Коноплево (участок 2), в с.Микулино к МОПБ-12</t>
  </si>
  <si>
    <t>Ввод в действие общеобразовательного учреждения</t>
  </si>
  <si>
    <t>Проведение Всероссийской сельскохозяйственной переписи в  Лотошинском муниципальном районе</t>
  </si>
  <si>
    <t>Повышение  конкурентоспособности   продукции  отраслей  растениеводства и животноводства</t>
  </si>
  <si>
    <t>Индекс производства продукции сельского хозяйства в т.ч..</t>
  </si>
  <si>
    <t>Процент к предыдущему году</t>
  </si>
  <si>
    <t>индекс производства продукции растениеводства.</t>
  </si>
  <si>
    <t>Индекс производства продукции животноводства .</t>
  </si>
  <si>
    <t>Доля прибыльных сельскохозяйственных организаций, в общем их числе (процент к общему числу хозяйств)</t>
  </si>
  <si>
    <t>процентов к общей численности</t>
  </si>
  <si>
    <t>Объем инвестиций в основной капитал.</t>
  </si>
  <si>
    <t>251</t>
  </si>
  <si>
    <t>Количество реализуемых инвестиционных проектов в сфере АПК .</t>
  </si>
  <si>
    <t>Объем инвестиций, привлеченных в текущем году по реализуемым инвестиционным  проектам АПК, находящимся в единой  автоматизированной системе мониторинга инвестиционных проектов Министерства  инвестиций и инноваций  Московской  области</t>
  </si>
  <si>
    <t xml:space="preserve">Производство продукции сельского хозяйства во всех категориях хозяйств: Производство  зерновых культур   </t>
  </si>
  <si>
    <t>Тонна; метрическая тонна (1000 кг)</t>
  </si>
  <si>
    <t>5760</t>
  </si>
  <si>
    <t>Производство картофеля;</t>
  </si>
  <si>
    <t>13341</t>
  </si>
  <si>
    <t>Производство овощей;</t>
  </si>
  <si>
    <t>2070</t>
  </si>
  <si>
    <t>Производство скота и птицы на убой;</t>
  </si>
  <si>
    <t>756</t>
  </si>
  <si>
    <t>Производство молока;</t>
  </si>
  <si>
    <t>22154</t>
  </si>
  <si>
    <t>Производство яйцо.</t>
  </si>
  <si>
    <t>Тысяча штук</t>
  </si>
  <si>
    <t>1340</t>
  </si>
  <si>
    <t>Реализовано молока сельскохозяйственными предприятиями.</t>
  </si>
  <si>
    <t>20825</t>
  </si>
  <si>
    <t>Внесение  минеральных удобрений (тонн действующего вещества).</t>
  </si>
  <si>
    <t>750</t>
  </si>
  <si>
    <t>Проведение работ по известкованию кислых почв.</t>
  </si>
  <si>
    <t>Проведение работ по фосфоритованию кислых почв.</t>
  </si>
  <si>
    <t>Доля обрабатываемой пашни в общей площади пашни. (% к общей площади пашни)</t>
  </si>
  <si>
    <t>83,6</t>
  </si>
  <si>
    <t>Вовлечение в оборот сельскохозяйственных угодий за счет проведения культуртехнических работ сельскохозяйственными товаропроизводителями</t>
  </si>
  <si>
    <t>1500</t>
  </si>
  <si>
    <t>Объем произведенной  продукции на вновь введенных в оборот землях сельскохозяйственного назначения (центнер зерновых ед)</t>
  </si>
  <si>
    <t>Центнер кормовых единиц</t>
  </si>
  <si>
    <t>Площадь, засеваемая элитными семенами.</t>
  </si>
  <si>
    <t>437</t>
  </si>
  <si>
    <t>Объемы приобретения новой  техники сельскохозяйственными товаропроизводителями всех форм собственности в т.ч.:.</t>
  </si>
  <si>
    <t>Штука</t>
  </si>
  <si>
    <t>трактор;</t>
  </si>
  <si>
    <t>зерноуборочные комбайны;</t>
  </si>
  <si>
    <t>кормоуборочные комбайны.</t>
  </si>
  <si>
    <t>Выход телят от коров молочного направления.</t>
  </si>
  <si>
    <t>Голов на 100 голов коров</t>
  </si>
  <si>
    <t>70</t>
  </si>
  <si>
    <t>Удельный вес  племенного скота в общем поголовье.</t>
  </si>
  <si>
    <t>Численность племенного поголовья коров молочного направления .</t>
  </si>
  <si>
    <t>Голов скота</t>
  </si>
  <si>
    <t>4218</t>
  </si>
  <si>
    <t>Численность племенного поголовья крупного рогатого скота мясного направления.</t>
  </si>
  <si>
    <t>600</t>
  </si>
  <si>
    <t>Реализация племенного молодняка крупного рогатого скота молочного и мясного направлений.</t>
  </si>
  <si>
    <t>120</t>
  </si>
  <si>
    <t>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 (за отчетный год)**</t>
  </si>
  <si>
    <t>Уровень интенсивности использования площадей в Московской области</t>
  </si>
  <si>
    <t>1,34</t>
  </si>
  <si>
    <t>Удовлетворение  потребностей в благоустроенном жилье граждан, проживающих и работающих в  сельских населенных пунктах  Лотошинского муниципального района, в том числе молодых семей и молодых специалистов</t>
  </si>
  <si>
    <t>Улучшить жилищные условия  граждан проживающих в сельской местности путем ввода  жилья.</t>
  </si>
  <si>
    <t>2300</t>
  </si>
  <si>
    <t>В т.ч для  молодых семей и молодых специалистов.</t>
  </si>
  <si>
    <t>Повышение уровня комплексного обустройства  населенных пунктов, расположенных в сельской местности Лотошинского района Московской области, объектами инженерной инфраструктуры и автомобильными дорогами</t>
  </si>
  <si>
    <t>Отсутствие просроченной кредиторской задолжности за распределительный  газопровод высокого (P≤1,2 МПа) и низкого (Р≤ 0,003 МПа) давления в д. Агнищево Лотошинского района Московской области</t>
  </si>
  <si>
    <t>Разработка проектной документации по  реконструкции автомобильных дорог в д.Коноплево (участок 2), в с.Микулино к МОПБ-12</t>
  </si>
  <si>
    <t>Километр; тысяча метров</t>
  </si>
  <si>
    <t>Развитие сети  общеобразовательных учреждений в сельской местности Лотошинского района Московской области</t>
  </si>
  <si>
    <t>Количество новых мест в  общеобразовательных учреждениях,  введенных в действие в отчетном году</t>
  </si>
  <si>
    <t>Место</t>
  </si>
  <si>
    <t>Задача5.</t>
  </si>
  <si>
    <t>Актуализация сведений о состоянии, структуре, наличии и использовании ресурсного потенциала сельского хозяйства района. Детализация  характеристик субъектов сельскохозяйственной деятельности Лотошинского муниципального района Московской области.</t>
  </si>
  <si>
    <t>Обеспечение выполнения  мероприятия по подготовке и проведению Всероссийской сельскохозяйственной переписи 2016 года</t>
  </si>
  <si>
    <t>Итого по Подпрограмме 1:</t>
  </si>
  <si>
    <t>Муниципальная программа : "Содержание и развитие жилищно-коммунального хозяйства на территории Лотошинского муниципального района на 2015-2019 годы"</t>
  </si>
  <si>
    <t>Подпрограмма 1. "Содержание и развитие жилищно-коммунального хозяйства на территории Лотошинского муниципального района на 2015-2019 годы"</t>
  </si>
  <si>
    <t>Организация энергосберегающих мероприятий по теплоснабжению на территории Лотошинского муниципального района</t>
  </si>
  <si>
    <t>Замена узлов учета газа на котельных</t>
  </si>
  <si>
    <t>Замена изношенных тепловых сетей, горячего водоснабжения на предизолированные трубы</t>
  </si>
  <si>
    <t>Организация энергосберегающих мероприятий по водоснабжению на территории Лотошинского муниципального района</t>
  </si>
  <si>
    <t>Мероприятие 1.2.1</t>
  </si>
  <si>
    <t>Замена изношенных водопроводных сетей (внутриквартальных, ремонт водопроводных колодцев), установка очистных сооружений на ВЗУ</t>
  </si>
  <si>
    <t>Организация энергосберегающих мероприятий по водоотведению на территории Лотошинского муниципального района</t>
  </si>
  <si>
    <t>Ремонт изношенных канализационных сетей и канализационных колодцев</t>
  </si>
  <si>
    <t>Организация и проведение работ по благоустройству  на территории Лотошинского муниципального района</t>
  </si>
  <si>
    <t>Мероприятие 1.4.1</t>
  </si>
  <si>
    <t>Обустройство и содержание контейнерных площадок по сбору мусора, в том числе вблизи СНТ и вдоль дорог, с которых осуществляется вывоз мусора</t>
  </si>
  <si>
    <t>Мероприятие 1.4.2</t>
  </si>
  <si>
    <t>Ликвидация несанкционированных мусорных свалок</t>
  </si>
  <si>
    <t>Мероприятие 1.4.3</t>
  </si>
  <si>
    <t>Обеспеченность обустроенными детскими площадками и дворовыми территориями</t>
  </si>
  <si>
    <t>Устранение физического износа общего имущества многоквартирных домов</t>
  </si>
  <si>
    <t>Мероприятие 1.5.1</t>
  </si>
  <si>
    <t xml:space="preserve"> Капитальные вложения в объекты общего имущества многоквартирных домов муниципальной собственности</t>
  </si>
  <si>
    <t>Мероприятие 1.5.2</t>
  </si>
  <si>
    <t>Взносы  на капитальный ремонт общего имущества многоквартирных домов</t>
  </si>
  <si>
    <t>Проведение мероприятий по актуализации и разработке  схем теплоснабжения, водоснабжения и водоотведения</t>
  </si>
  <si>
    <t>Мероприятие 1.6.1</t>
  </si>
  <si>
    <t>Разработка и  актуализация схем теплоснабжения, водоснабжения и водоотведения</t>
  </si>
  <si>
    <t>Организация и проведение мероприятий по подготовке к осенне-зимнему периоду</t>
  </si>
  <si>
    <t>Мероприятие 1.7.1</t>
  </si>
  <si>
    <t>Погашение задолженности за потребленные энергоресурсы</t>
  </si>
  <si>
    <t>Улучшение качества питьевой воды</t>
  </si>
  <si>
    <t>Мероприятие 1.8.1</t>
  </si>
  <si>
    <t>Приобретение и установка cтанций обезжелезивания питьевой воды</t>
  </si>
  <si>
    <t>Средства бюджетов городских и сельских поселений муниципального района</t>
  </si>
  <si>
    <t>Обеспечение бесперебойного и качественного снабжения жилищно-коммунальными услугами</t>
  </si>
  <si>
    <t>Доля заемных средств организаций в общем объеме капитальных вложений в системы теплоснабжения, водоснабжения, водоотведения и очистки сточных вод*</t>
  </si>
  <si>
    <t>Доля лицевых счетов обслуживаемых единой областной расчетной системой</t>
  </si>
  <si>
    <t>Доля населения, обеспеченного доброкачественной питьевой водой**</t>
  </si>
  <si>
    <t>82,9</t>
  </si>
  <si>
    <t>Доля организаций коммунального комплекса в сфере тепло, водоснабжения и водоотведения утвердивших инвестиционные программы</t>
  </si>
  <si>
    <t>Доля разработанных и утвержденных схем теплоснабжения, водоснабжения, водоотведения</t>
  </si>
  <si>
    <t>67</t>
  </si>
  <si>
    <t xml:space="preserve">Доля собственных инвестиций в расходах от основного вида деятельности </t>
  </si>
  <si>
    <t>7,75</t>
  </si>
  <si>
    <t>Количество вывезенного мусора</t>
  </si>
  <si>
    <t>Кубический метр</t>
  </si>
  <si>
    <t>1950</t>
  </si>
  <si>
    <t>Количество домов, в которых проведен капитальный ремонт в рамках программы "Проведение капитального ремонта общего имущества в многоквартирных домах, расположенных на территории Московской области на 2014-2038 годы"**</t>
  </si>
  <si>
    <t>Обеспеченность обустроенными дворовыми территориями</t>
  </si>
  <si>
    <t>Количество технологических нарушений на объектах и системах ЖКХ на 1 тысячу населения</t>
  </si>
  <si>
    <t>0,06</t>
  </si>
  <si>
    <t>Задолженность за потребленные топливно-энергетические ресурсы (газ и электроэнергия) на 1 тысячу населения</t>
  </si>
  <si>
    <t>2116,1</t>
  </si>
  <si>
    <t>Количество установленных контейнерных площадок близи СНТ и вдоль дорог</t>
  </si>
  <si>
    <t>22</t>
  </si>
  <si>
    <t>Общий объем средств, направленный на реализацию программ мы по капитальному ремонту общего имущества многоквартирных домов из бюджета муниципального образования</t>
  </si>
  <si>
    <t>Удельный вес потерь теплоэнергии в общем количестве поданного в сеть тепла</t>
  </si>
  <si>
    <t>21</t>
  </si>
  <si>
    <t>Удельный расход топлива на единицу тепловой энергии тепла</t>
  </si>
  <si>
    <t>т у.т./Гкал</t>
  </si>
  <si>
    <t>159</t>
  </si>
  <si>
    <t>Уровень готовности объектов жилищно-коммунального хозяйства муниципальных образований Московской области к осенне-зимнему периоду**</t>
  </si>
  <si>
    <t>Число технологических сбоев в системах тепло и водоснабжения</t>
  </si>
  <si>
    <t>Число аварий в системах тепло-, водоснабжения и водоотведения</t>
  </si>
  <si>
    <t>Доля капитально отремонтированных многоквартирных домов в общем числе многоквартирных домов, подлежащих ремонту в отчетном году</t>
  </si>
  <si>
    <t>Количество выявленных и оформленных органами местного самоуправления нарушений норм и требований, установленных Законом Московской области "О благоустройстве Московской области", по которым выставлены штрафы на 1 тыс. населения</t>
  </si>
  <si>
    <t>Единиц на тысячу человек</t>
  </si>
  <si>
    <t>18</t>
  </si>
  <si>
    <t>19</t>
  </si>
  <si>
    <t>Муниципальная программа : "Развитие транспортной системы на территории Лотошинского муниципального района на 2015-2019 годы"</t>
  </si>
  <si>
    <t>Подпрограмма 1. «Организация транспортного обслуживания населения в границах    Лотошинского муниципального района»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</si>
  <si>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Лотошинского муниципального района</t>
  </si>
  <si>
    <t>Погашение кредиторской задолженности за предоставление транспортных услуг населению</t>
  </si>
  <si>
    <t>Мониторинг исполнения заключенных муниципальных контрактов по перевозке пассажиров по маршрутам регулярных перевозок по  регулируемым тарифам</t>
  </si>
  <si>
    <t xml:space="preserve">Регулярное освещение вопросов БДД в СМИ,  проведение правовой пропаганды об изменениях законодательства в сфере БДД </t>
  </si>
  <si>
    <t>Организация и проведение заседаний объединенной комиссии по БД</t>
  </si>
  <si>
    <t>Размещение социальной рекламы по пропаганде безопасности дорожного движения на улицах и автодорогах района</t>
  </si>
  <si>
    <t xml:space="preserve">Организация и проведение семинаров и совещаний с руководителями образовательных учреждений, родительских собраний по вопросам профилактики БДД </t>
  </si>
  <si>
    <t>Приобретение светоотражающих значков и флипперов для первоклассников</t>
  </si>
  <si>
    <t>Проведение декад и недель «Внимание  дети»</t>
  </si>
  <si>
    <t>Приобретение видеорегистраторов для школьных автобусов</t>
  </si>
  <si>
    <t>Обучение водителей школьных автобусов по программам, разработанным в соответствии с требованиями ФЗ "О безопасности дорожного движения"</t>
  </si>
  <si>
    <t>Оснащение отделения скорой помощи диагностической аппаратурой для проведения освидетельствования на состояние, опьяниния водителей (прибор  «Алкоттест-7410»</t>
  </si>
  <si>
    <t>Организация обучения сотрудников ОГИБДД приемам оказания первой медицинской помощи на базе МУЗ «Лотошинская ЦРБ»</t>
  </si>
  <si>
    <t>Строительство светофорных объектов</t>
  </si>
  <si>
    <t xml:space="preserve">Изготовление, приобретение и установка новых дорожных знаков на улицах и дорогах Лотошинского муниципального района </t>
  </si>
  <si>
    <t xml:space="preserve">Установка искусственных дорожных неровностей </t>
  </si>
  <si>
    <t>Мероприятие 4.4</t>
  </si>
  <si>
    <t>Ремонт уличного освещения вдоль автодорог в населенных пунктах</t>
  </si>
  <si>
    <t>Мероприятие 4.5</t>
  </si>
  <si>
    <t>Строительство парковочных машиномест на парковках общего пользования</t>
  </si>
  <si>
    <t>Мероприятие 4.6</t>
  </si>
  <si>
    <t>Разработка и актуализация комплексной схемы организации дорожного движения</t>
  </si>
  <si>
    <t>Проведение технической инвентаризации и паспортизации автомобильных дорог местного значения</t>
  </si>
  <si>
    <t>Разработка проектно-сметной документации по реконструкции автомобильных дорог местного значения</t>
  </si>
  <si>
    <t>Проведение работ по содержанию автомобильных дорог</t>
  </si>
  <si>
    <t>Проведение работ по ремонту дорог местного значения</t>
  </si>
  <si>
    <t>Приобретение дорожной техники</t>
  </si>
  <si>
    <t>Организация бесперебойного автобусного транспортного обслуживания населения на территории Лотошинского муниципального района</t>
  </si>
  <si>
    <t>Доля муниципальных маршрутов регулярных перевозок по регулируемым тарифам в общем количестве муниципальных маршрутов регулярных перевозок муниципального района на конец года</t>
  </si>
  <si>
    <t xml:space="preserve">Доля населения проживающего в населенных пунктах, не имеющих регулярного автобусного сообщения с административным центром Лотошинского </t>
  </si>
  <si>
    <t>0,81</t>
  </si>
  <si>
    <t xml:space="preserve">Доля пассажиров оплачивающих свой проезд ЕТК МО в общем объеме платных пассажиров, на конец года** </t>
  </si>
  <si>
    <t>Подпрограмма 2. «Безопасность дорожного движения Лотошинского муниципального района»</t>
  </si>
  <si>
    <t xml:space="preserve">Совершенствование и активизации работы с участниками дорожного движения. </t>
  </si>
  <si>
    <t>Социальный риск (число лиц, погибших в дорожно-транспортных происшествиях, на 100 тыс. населения)</t>
  </si>
  <si>
    <t>11,54</t>
  </si>
  <si>
    <t xml:space="preserve">Профилактика и предупреждение детского дорожно-транспортного травматизма  </t>
  </si>
  <si>
    <t xml:space="preserve">Совершенствование оказания доврачебной медицинской помощи при совершении ДТП на 
        догоспитальном этапе и аварийно-спасательных работ на месте ДТП 
</t>
  </si>
  <si>
    <t xml:space="preserve">Совершенствование организации движения транспорта и пешеходов. Внедрение новых технических средств регулирования
 и контроля за дорожным движением
</t>
  </si>
  <si>
    <t>Количество машиномест на парковках общего пользования</t>
  </si>
  <si>
    <t>3248</t>
  </si>
  <si>
    <t xml:space="preserve">Количество машиномест на перехватывающих парковках </t>
  </si>
  <si>
    <t>Итого по Подпрограмме 2:</t>
  </si>
  <si>
    <t>Подпрограмма 3. «Содержание и ремонт автомобильных дорог  местного значения Лотошинского муниципального района»</t>
  </si>
  <si>
    <t>Обеспечение устойчивого функционирования сети автомобильных дорог местного значения</t>
  </si>
  <si>
    <t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 московской области</t>
  </si>
  <si>
    <t>25,73</t>
  </si>
  <si>
    <t>Прирост населенных пунктов, обеспеченных круглогодичной связью с сетью автомобильных дорог Московской области</t>
  </si>
  <si>
    <t>Ликвидация мест концентрации и дорожно-транспортных происшествий</t>
  </si>
  <si>
    <t>Протяженность оформленных в собственность бесхозяйновых автомобильных дорог</t>
  </si>
  <si>
    <t>Увеличение площади поверхности автомобильных дорог и искусственных сооружений на них, увеличение площади поверхности дворовых территорий многоквартирных домов, проездов к дворовым территориям многоквартирных домов, приведенных в нормативное состояние с использованием Субсидии и средств бюджета муниципального образования</t>
  </si>
  <si>
    <t>4900</t>
  </si>
  <si>
    <t>Увеличение площади поверхности дворовых территорий многоквартирных домов, проездов к дворовым территориям многоквартирных домов, приведенных в нормативное состояние с использованием Субсидии и средств бюджета муниципального образования</t>
  </si>
  <si>
    <t>2100</t>
  </si>
  <si>
    <t xml:space="preserve">Организация  содержания автомобильных дорог общего пользования местного значения в нормативном состоянии </t>
  </si>
  <si>
    <t>Протяженность построенных и реконструированных автомобильных дорог общего пользования местного значения</t>
  </si>
  <si>
    <t>Протяженность отремонтированных автомобильных дорог общего пользования местного значения</t>
  </si>
  <si>
    <t>2,4</t>
  </si>
  <si>
    <t>Площадь отремонтированных дворовых территорий</t>
  </si>
  <si>
    <t>561,0</t>
  </si>
  <si>
    <t>Итого по Подпрограмме 3:</t>
  </si>
  <si>
    <t>Муниципальная программа :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</si>
  <si>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Подпрограмма 1. "Повышение энергоэффективности и энергосбережения в Лотошинском муниципальном районе Московской области на 2015-2020 годы с учетом модернизации и реформирования жилищно-коммунального хозяйства"</t>
  </si>
  <si>
    <t>Замена изношенных тепловых сетей, горячего водоснабжения на более современные предизолированные трубы</t>
  </si>
  <si>
    <t>Проведение работ по  установке станций очистки на ВЗУ</t>
  </si>
  <si>
    <t>Установка общедомовых приборов учета энергоресурсов</t>
  </si>
  <si>
    <t>Установка приборов учета в предприятиях бюджетной сферы и муниципальном жилом фонде</t>
  </si>
  <si>
    <t>Заключение энергосервисных контрактов</t>
  </si>
  <si>
    <t xml:space="preserve">Содержание и ремонт уличного освещения </t>
  </si>
  <si>
    <t>Замена светильников уличного освещения на современные энергосберегающие</t>
  </si>
  <si>
    <t>Обучение специалистов, ответственных за энергосбережение и повышение энергоэффективности</t>
  </si>
  <si>
    <t>Организация энергосберегающих мероприятий в сфере жилищно-коммунальной отрасли на территории  Лотошинского муниципального района</t>
  </si>
  <si>
    <t>Удельная величина потребления энергетических ресурсов  том числе:</t>
  </si>
  <si>
    <t>- горячей воды на 1-го проживающего в МКД;</t>
  </si>
  <si>
    <t>- тепловой энергии, Гкал на 1 кв.м. общей площади МКД;</t>
  </si>
  <si>
    <t>Гигакалория</t>
  </si>
  <si>
    <t xml:space="preserve">- холодной воды на 1-го проживающего в МКД. </t>
  </si>
  <si>
    <t>- электрической энергии, на 1 проживающего;</t>
  </si>
  <si>
    <t>Киловатт-час</t>
  </si>
  <si>
    <t>Организация энергосберегающих мероприятий  в бюджетной сфере Лотошинского муниципального района</t>
  </si>
  <si>
    <t>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</si>
  <si>
    <t>Тысяча условных квадратных метров</t>
  </si>
  <si>
    <t>0,09</t>
  </si>
  <si>
    <t>Количество энергосервисных договоров заключенных органами местного самоуправления и муниципальными учреждениями, шт.</t>
  </si>
  <si>
    <t>Организация энергосберегающих мероприятий в системе уличного освещения на территории Лотошинского муниципального района</t>
  </si>
  <si>
    <t>Доля аварийных опор и опор со сверхнормативным сроком службы в общем количестве опор наружного освещения</t>
  </si>
  <si>
    <t>Доля современных энергоэффективных светильников в общем количестве светильников наружного освещения</t>
  </si>
  <si>
    <t>Снижение смертности при дорожно-транспортных происшествиях на автомобильных дорогах за счет доведения уровня  освещенности до нормативного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</si>
  <si>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</t>
  </si>
  <si>
    <t>Киловатт-час/квадратный метр</t>
  </si>
  <si>
    <t>Муниципальная программа : "Экология и природные ресурсы Лотошинского муниципального района на 2015-2019 г.г."</t>
  </si>
  <si>
    <t>Подпрограмма 1. «Экология и природные ресурсы Лотошинского муниципального района» на  2015 – 2019 г.г.</t>
  </si>
  <si>
    <t>Участие в проведении конференции научных обществ детей</t>
  </si>
  <si>
    <t>Изучение состояния озера Круглое, малых рек Лотошинского муниципального района</t>
  </si>
  <si>
    <t>Организация и проведение научно-практических занятий по изучению правил поведения в лесу и на водоемах. Изготовление просветительских аншлагов</t>
  </si>
  <si>
    <t xml:space="preserve">Проведение экологического десанта по обследованию и очистке парковых зон на территории Лотошинского муниципального района </t>
  </si>
  <si>
    <t xml:space="preserve">Проведение трудового десанта по очистке от мусора берегов р.Лобь в рамках проведения мероприятий в Дни защиты от экологической опасности </t>
  </si>
  <si>
    <t xml:space="preserve">Организация межведомственных мероприятий по выявлению и ликвидации лесоторфяных пожаров          </t>
  </si>
  <si>
    <t>Организация и проведение совместно с органами лесного хозяйства мероприятий по очистке лесов и посадке лесных культур</t>
  </si>
  <si>
    <t>Выявление и ликвидация несанкционированных свалок</t>
  </si>
  <si>
    <t xml:space="preserve">Организация и проведение двухмесячника по озеленению территории Лотошинского муниципального района  </t>
  </si>
  <si>
    <t>Организация мероприятий по снижению сброса загрязняющих веществ в стоках и повышение качества очистки сточных вод</t>
  </si>
  <si>
    <t xml:space="preserve">Актуализация схемы санитарной очистки территории Лотошинского муниципального района  </t>
  </si>
  <si>
    <t xml:space="preserve">Сбор сведений о наличии и состоянии заброшенных карьеров </t>
  </si>
  <si>
    <t>Обеспечение деятельности МУ «Лотошинский Центр природопользования и экологических проектов»</t>
  </si>
  <si>
    <t>Экологическое воспитание и просвещение населения на территории Лотошинского муниципального района</t>
  </si>
  <si>
    <t>Количество мероприятий по экологическому воспитанию и просвещению населения</t>
  </si>
  <si>
    <t>Количество участников мероприятий по экологическому воспитанию и просвещению населения на территории Лотошинского муниципального района</t>
  </si>
  <si>
    <t>7,1</t>
  </si>
  <si>
    <t>Сохранение и поддержание в надлежащем санитарном состоянии природной среды Лотошинского муниципального района</t>
  </si>
  <si>
    <t>Доля ликвидированных несанкционированных свалок, в общем числе выявленных несанкционированных свалок</t>
  </si>
  <si>
    <t>Очистка леса от бытового мусора и захламления</t>
  </si>
  <si>
    <t>Соответствие фактической площади зеленых насаждений (земли населённых пунктов, вид разрешенного использования-рекреационнаязона), на человека минимально необходимой площади озелененных территорий</t>
  </si>
  <si>
    <t>Снижение сброса загрязняющих веществ в стоках и повышение качества очистки сточных вод</t>
  </si>
  <si>
    <t xml:space="preserve">Наличие генеральной схемы санитарной очистки территории, принятой администрацией муниципального образования </t>
  </si>
  <si>
    <t>Рациональное использование и воспроизводство   природных ресурсов на территории Лотошинского муниципального района</t>
  </si>
  <si>
    <t>Доля обследованных карьеров</t>
  </si>
  <si>
    <t>Предотвращение незаконной добычи общераспространенных полезных ископаемых</t>
  </si>
  <si>
    <t>Создание условий для реализации мероприятий программы</t>
  </si>
  <si>
    <t>Отсутствие просроченной задолженности МУ «Лотошинский Центр природопользования и экологических проектов»</t>
  </si>
  <si>
    <t>Муниципальная программа : "Безопасность Лотошинского муниципального района Московской области на 2015-2019 годы"</t>
  </si>
  <si>
    <t>Подпрограмма 1. Профилактика преступлений и иных правонарушений на территории Лотошинского муниципального района</t>
  </si>
  <si>
    <t>Установка и обслуживание систем видеонаблюдения (видеокамер и мониторов) в местах массового пребывания людей</t>
  </si>
  <si>
    <t>Проведение профилактических мероприятий</t>
  </si>
  <si>
    <t>Проведение профилактики среди населения</t>
  </si>
  <si>
    <t>Осуществление мероприятий по предупреждению и ликвидации чрезвычайных ситуаций природного и техногенного характера на территории Лотошинского муниципального района</t>
  </si>
  <si>
    <t>Создание, содержание и организация деятельности аварийно-спасательных служб и (или) аврийно-спасательных формирований на территориях сельских поселений Лотошинского муниципального района</t>
  </si>
  <si>
    <t>Благоустройство мест массового отдыха населения  на водных объектах, расположенных на территории Лотошинского муниципального района</t>
  </si>
  <si>
    <t>Проведение профилактической, агитационной работы среди населения по предупреждению несчастных случаев на воде</t>
  </si>
  <si>
    <t xml:space="preserve">Создание и освежение резервного фонда материальных ресурсов  Лотошинского муниципального района  для  ликвидации чрезвычайных ситуаций муниципального и межмуниципального характера  на территории Лотошинского муниципального района  </t>
  </si>
  <si>
    <t>Поддержание в готовности системы оповещения населения при чрезвычайных ситуациях или угрозе возникновения чрезвычайных ситуаций</t>
  </si>
  <si>
    <t>Содержание и эксплуатация системы обеспечения вызова экстренных оперативных служб по единому номеру «112»</t>
  </si>
  <si>
    <t>Обеспечение деятельности ЕДД-112</t>
  </si>
  <si>
    <t>Проведение агитационно-пропагандистских мероприятий, направленных на профилактику пожаров и обучение населения мерам пожарной безопасности</t>
  </si>
  <si>
    <t>Организация накопления, хранения, закупки, освежения, замены и обслуживания запасов материальнотехнических, продовольственных,  медицинских и иных средств в целях гражданской обороны</t>
  </si>
  <si>
    <t>Обслуживание местной системы оповещения и проведение работ  по включению автономных сирен С-28, С-40 в региональную систему оповещения</t>
  </si>
  <si>
    <t>Внедрение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</t>
  </si>
  <si>
    <t>Доля коммерческих объектов, оборудованных системами видеонаблюдения и подключенных к системе "Безопасный регион"</t>
  </si>
  <si>
    <t>Доля социально-значимых объектов, мест с массовым пребыванием людей, оборудованных системами видеонаблюдения и подключенных к системе «Безопасный регион», в общем числе таковых объектов и мест, процент</t>
  </si>
  <si>
    <t xml:space="preserve">Снижение уровня подростковой (молодежной) преступности </t>
  </si>
  <si>
    <t>Темп снижения количества преступлений, совершенных несовершеннолетними или при их соучастии</t>
  </si>
  <si>
    <t>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и в целях обеспечения правопорядка и безопасности граждан</t>
  </si>
  <si>
    <t>Повышение мер по охране общественного порядка и обеспечению общественной безопасности в целях увеличения уровня раскрываемости преступлений</t>
  </si>
  <si>
    <t>Доля раскрытых с помощью камер видеонаблюдения системы «Безопасный регион» преступлений в общем числе раскрытых преступлений</t>
  </si>
  <si>
    <t>Прирост доли раскрытых преступлений (по отношению к показателю базового периода)</t>
  </si>
  <si>
    <t>67,9</t>
  </si>
  <si>
    <t>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</t>
  </si>
  <si>
    <t>Рост доли лиц в возрасте от 14 до 30 лет, вовлеченных в мероприятия антиэкстремистской направленности,в общей численности подростков и молодежи  (в сравнении с показателем базового периода)</t>
  </si>
  <si>
    <t>35</t>
  </si>
  <si>
    <t>Повышение эффективности проведения профилактических мероприятий по выявлению наркопотребителей и снижению уровня наркотизации общества</t>
  </si>
  <si>
    <t>Прирост числа лиц, состоящих на профилактическом учете за потребление наркотических средств в немедицинских целях</t>
  </si>
  <si>
    <t xml:space="preserve">Подпрограмма 2. Обеспечение безопасности жизнедеятельности населения Лотошинского муниципального района </t>
  </si>
  <si>
    <t>Обеспечение готовности сил и средств Лотошинского районного звена к предупреждению и ликвидации чрезвычайных ситуаций природного и техногенного характера</t>
  </si>
  <si>
    <t>Увеличение отношения степени готовности личного состава формирований (служб) к реагированию и организации проведения аварийно-спасательных и других неотложных работ  к нормативной степени готовности</t>
  </si>
  <si>
    <t>63</t>
  </si>
  <si>
    <t>Снижение смертности и травматизма в местах массового отдыха людей на водных объектах, расположенных на территории Лотошинского муниципального района</t>
  </si>
  <si>
    <t>Снижение количества утонувших и травмированных людей на водных объектах, расположенных на территории муниципального образования,  по сравнению с показателем 2014 года</t>
  </si>
  <si>
    <t>99</t>
  </si>
  <si>
    <t>Резервный фонд Лотошинского муниципального района на предупреждение и ликвидацию чрезвычайных ситуаций и последствий стихийных бедствий</t>
  </si>
  <si>
    <t>Увеличение уровня финансовых резервов муниципального образования для ликвидации чрезвычайных ситуаций, в том числе последствий террористических актов, в расчете на душу населения, по сравнению с показателем 2014 года</t>
  </si>
  <si>
    <t>116,36</t>
  </si>
  <si>
    <t>Соотношение фактического и нормативного объема накопления резервного фонда материальных ресурсов муниципального образования для ликвидации чрезвычайных ситуаций локального и муниципального характера на территории муниципального образования</t>
  </si>
  <si>
    <t>Увеличение процента населения муниципального образования, прежде всего детей, обучению плаванию и приемам спасения на воде, по сравнению с показателем 2014 года</t>
  </si>
  <si>
    <t>Увеличение уровня материальных запасов муниципального образования для ликвидации чрезвычайных ситуаций, в том числе последствий террористических актов, в расчете на душу населения, по сравнению с показателем 2014 года</t>
  </si>
  <si>
    <t>79,84</t>
  </si>
  <si>
    <t>Охват населения Лотошинского муниципального района центральным оповещением и информированием при чрезвычайных ситуациях или угрозе возникновения чрезвычайных ситуаций</t>
  </si>
  <si>
    <t>Сокращение среднего времени совместного реагирования нескольких экстренных оперативных служб на обращения населения по единому номеру «112»</t>
  </si>
  <si>
    <t>Охват населения   муниципального образования централизованным оповещением и  информированием</t>
  </si>
  <si>
    <t>Повышение уровня пожарной безопасности в населенных пунктах Лотошинского муниципального района, снижение травматизма и смертности в результате пожаров</t>
  </si>
  <si>
    <t>Снижение доли погибших и травмированных людей на пожарах, произошедших на территории Лотошинского муниципального района по сравнению с показателем 2014 года</t>
  </si>
  <si>
    <t>Снижение доли пожаров, произошедших на территории муниципального образования, от общего числа происшествий и ЧС на территории муниципального образования по сравнению с показателем 2012 года</t>
  </si>
  <si>
    <t>Повышение степени обеспеченности запасами материально-технических, продовольственных, медицинских и иных средств для целей гражданской обороны</t>
  </si>
  <si>
    <t>Уровень обеспеченности имуществом гражданской обороны по сравнению с нормами</t>
  </si>
  <si>
    <t>Увеличение степени готовности СЗГО по отношению к имеющемуся фонду СЗГО</t>
  </si>
  <si>
    <t>43</t>
  </si>
  <si>
    <t>Муниципальная программа : "Жилище" Лотошинского муниципального района на 2015-2019 годы</t>
  </si>
  <si>
    <t>Подпрограмма 1. Обеспечение жильём молодых семей Лотошинского муниципального района</t>
  </si>
  <si>
    <t>Признание молодых семей участниками подпрограммы</t>
  </si>
  <si>
    <t>Предоставление молодым семьям социальных выплат на приобретение жилого помещения или строительство индивидуального жилого дома</t>
  </si>
  <si>
    <t xml:space="preserve">Представление в установленный срок и по установленным формам отчетов о ходе выполнения мероприятий Подпрограммы    </t>
  </si>
  <si>
    <t>Организация работы по предоставлению жилых помещений детям-сиротам и детям, оставшимся без попечения родителей, а также лицам из их числа по договорам найма специализированных жилых помещений</t>
  </si>
  <si>
    <t xml:space="preserve">Представление в установленный срок и по установленным формам отчетов о ходе выполнения мероприятий Подпрограммы </t>
  </si>
  <si>
    <t>Обеспечение жилыми помещениями ветеранов и инвалидов Великой Отечественной войны, членов семей погибших (умерших) инвалидов и участников Великой Отечественной войны.</t>
  </si>
  <si>
    <t>Обеспечение жилыми помещениями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</t>
  </si>
  <si>
    <t>Поддержка реализации проектов развития территорий в целях жилищного строительства</t>
  </si>
  <si>
    <t>Количество свидетельств о праве на получение социальной выплаты на приобретение (строительство) жилых помещений, выданных молодым семьям (в т.ч. на погашение ипотечного жилищного кредита)</t>
  </si>
  <si>
    <t>Доля молодых семей, улучшивших жилищные условия, процент</t>
  </si>
  <si>
    <t>Подпрограмма 2. Обеспечение жильём детей-сирот и детей, оставшихся без попечения родителей, а также лиц из их числа Лотошинского муниципального района</t>
  </si>
  <si>
    <t>Предоставление жилых помещений детям-сиротам и детям, оставшимся без попечения родителей, а также лицам из их числа по договорам найма специализированных жилых помещений</t>
  </si>
  <si>
    <t>Количество детей-сирот и детей, оставшихся без попечения родителей, а также лиц из их числа, обеспеченных жилыми помещениями, человек</t>
  </si>
  <si>
    <t>Количество детей-сирот и детей, оставшихся без попечения родителей, а также лиц из их числа, имеющих и не реализовавших право на обеспечение жилыми помещениями</t>
  </si>
  <si>
    <t>Подпрограмма 3. Обеспечение жильем ветеранов, инвалидов и семей, имеющих детей – инвалидов Лотошинского муниципального района</t>
  </si>
  <si>
    <t>Предоставление мер социальной поддержки по обеспечению жилыми помещениями за счет средств федерального бюджета ветеранов Великой Отечественной войны, членов семей погибших (умерших) инвалидов и участников Великой Отечественной войны</t>
  </si>
  <si>
    <t>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</t>
  </si>
  <si>
    <t>Предоставление мер социальной поддержки по обеспечению жилыми помещениями за счет средств федерального бюджета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</t>
  </si>
  <si>
    <t>Количество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</t>
  </si>
  <si>
    <t>Подпрограмма 4. Развитие жилищного строительства.</t>
  </si>
  <si>
    <t>Создание условий для развития жилищного строительства</t>
  </si>
  <si>
    <t>Количество семей стоящих в очереди на улучшение жилищных условий, семьи</t>
  </si>
  <si>
    <t>244,00</t>
  </si>
  <si>
    <t>Уровень обеспеченности населения жильем, кв.м.</t>
  </si>
  <si>
    <t>33,67</t>
  </si>
  <si>
    <t>Доля годового ввода малоэтажного жилья, в том числе индивидуального жилищного строительства, процент</t>
  </si>
  <si>
    <t>Доля годового ввода жилья, соответствующего стандартам экономического класса, процент</t>
  </si>
  <si>
    <t>75,5</t>
  </si>
  <si>
    <t>Годовой объем ввода жилья, тыс.кв.м.</t>
  </si>
  <si>
    <t>6,29</t>
  </si>
  <si>
    <t>Доля семей, обеспеченных жилыми помещениями, к общему количеству семей, стоящих в очереди на улучшение жилищных условий в муниципальном образовании, процент</t>
  </si>
  <si>
    <t>5,70</t>
  </si>
  <si>
    <t>Годовой объем ввода жилья экономического класса, тыс.кв.м</t>
  </si>
  <si>
    <t>4,75</t>
  </si>
  <si>
    <t>Средняя стоимость одного квадратного метра общей площади жилья, относительно уровня 2012 года</t>
  </si>
  <si>
    <t>5,9</t>
  </si>
  <si>
    <t>Количество лет, необходимых семье, состоящей из трех человек, для приобретения стандартной квартиры общей площадью 54 кв.м с учетом среднего годового совокупного дохода семьи</t>
  </si>
  <si>
    <t>Год</t>
  </si>
  <si>
    <t>4,19</t>
  </si>
  <si>
    <t>Муниципальная программа : Газификация населенных пунктов Лотошинского муниципального района Московской области  на 2015-2019 годы</t>
  </si>
  <si>
    <t xml:space="preserve">Подпрограмма 1. Газификация населенных пунктов Лотошинского муниципального района Московской области  на 2015-2019 годы
</t>
  </si>
  <si>
    <t>Строительство газопроводов в населённых пунктах</t>
  </si>
  <si>
    <t>Паспортизация д.Агнищево</t>
  </si>
  <si>
    <t>Газификация д.Ушаково</t>
  </si>
  <si>
    <t>газификация д.Мамоново-д.Астренево</t>
  </si>
  <si>
    <t>подготовка мероприятий для газификация с.Микулино</t>
  </si>
  <si>
    <t>газификация д.Абушково</t>
  </si>
  <si>
    <t>Мероприятие 1.1.6</t>
  </si>
  <si>
    <t>газификация д.Урусово</t>
  </si>
  <si>
    <t>Мероприятие 1.1.7</t>
  </si>
  <si>
    <t>газификация п.Лотошино, улЦентральная</t>
  </si>
  <si>
    <t>Мероприятие 1.1.8</t>
  </si>
  <si>
    <t>газификация д.Кульпино</t>
  </si>
  <si>
    <t>Мероприятие 1.1.9</t>
  </si>
  <si>
    <t>газификация с.Микулино</t>
  </si>
  <si>
    <t>Мероприятие 1.1.10</t>
  </si>
  <si>
    <t>газификация д.Акулово</t>
  </si>
  <si>
    <t>Мероприятие 1.1.11</t>
  </si>
  <si>
    <t>газификация д.Софийское</t>
  </si>
  <si>
    <t>Мероприятие 1.1.12</t>
  </si>
  <si>
    <t>газификация д.Новое Лисино</t>
  </si>
  <si>
    <t>Мероприятие 1.1.13</t>
  </si>
  <si>
    <t>газификация д.Калицино</t>
  </si>
  <si>
    <t>Мероприятие 1.1.14</t>
  </si>
  <si>
    <t>газификация д.Стрешневы Горы</t>
  </si>
  <si>
    <t>Мероприятие 1.1.15</t>
  </si>
  <si>
    <t>газификация д.Марково - с.Корневское</t>
  </si>
  <si>
    <t>Мероприятие 1.1.16</t>
  </si>
  <si>
    <t>Мероприятие 1.1.17</t>
  </si>
  <si>
    <t>газификация п.Кировский</t>
  </si>
  <si>
    <t>Мероприятие 1.1.18</t>
  </si>
  <si>
    <t>газификация д.Афанасово</t>
  </si>
  <si>
    <t>Мероприятие 1.1.19</t>
  </si>
  <si>
    <t>газификация д.Канищево</t>
  </si>
  <si>
    <t>Мероприятие 1.1.20</t>
  </si>
  <si>
    <t>газификация д.Вяхирево</t>
  </si>
  <si>
    <t>Мероприятие 1.1.21</t>
  </si>
  <si>
    <t>газификация д.Введенское</t>
  </si>
  <si>
    <t>Мероприятие 1.1.22</t>
  </si>
  <si>
    <t>Газопровод высокого давления с.Микулино - д.Хранево – д.Коноплево</t>
  </si>
  <si>
    <t>Обеспечение населенных пунктов Лотошинского муниципального района источниками газификации – газопроводами высокого и низкого давления</t>
  </si>
  <si>
    <t>постановка на кадастровый учет газопровода д.Агнищево</t>
  </si>
  <si>
    <t>разработка проектной документации для газификации д.Ушаково</t>
  </si>
  <si>
    <t>обеспечение природным газом д.Мамоново – д.Астренево</t>
  </si>
  <si>
    <t>обеспечение природным газом д.Абушково</t>
  </si>
  <si>
    <t>обеспечение природным газом с.Микулино</t>
  </si>
  <si>
    <t>обеспечение природным газом д.Акулово</t>
  </si>
  <si>
    <t xml:space="preserve">обеспечение природным газом д.Софийское  </t>
  </si>
  <si>
    <t>обеспечение природным газом д. Новое Лисино</t>
  </si>
  <si>
    <t>обеспечение природным газом д.Калицино</t>
  </si>
  <si>
    <t>обеспечение природным газом д.Стрешневы Горы</t>
  </si>
  <si>
    <t>обеспечение природным газом д.Марково, д.Корневское</t>
  </si>
  <si>
    <t>обеспечение природным газом д.Кульпино</t>
  </si>
  <si>
    <t>обеспечение природным газом пос.Кировский</t>
  </si>
  <si>
    <t>обеспечение природным газом д.Афанасово</t>
  </si>
  <si>
    <t>обеспечение природным газом д.Канищево</t>
  </si>
  <si>
    <t>обеспечение природным газом д.Вяхирево</t>
  </si>
  <si>
    <t>обеспечение природным газом д.Введенское</t>
  </si>
  <si>
    <t>разработка проектной документации для строительства газопровода высокого давления с.Микулино – д.Хранево – д.Коноплево</t>
  </si>
  <si>
    <t>разработка проектной документации для газификации д.Хранево</t>
  </si>
  <si>
    <t>разработка проектной документации для газификации д.Коноплево</t>
  </si>
  <si>
    <t>Муниципальная программа : "Социальная защита населения Лотошинского муниципального района на 2015-2019 годы"</t>
  </si>
  <si>
    <t>Подпрограмма 1. «Доступная среда» в Лотошинском муниципальном районе</t>
  </si>
  <si>
    <t>Проведение паспортизации доступности муниципальных объектов</t>
  </si>
  <si>
    <t>Создание безбарьерной среды в  муниципальных учреждениях культуры</t>
  </si>
  <si>
    <t>Оснащение пандусами объектов капитального строительства и объектов, находящихся в стадии реконструкции</t>
  </si>
  <si>
    <t>Оснащение муниципальных учреждений тактильными лентами и значками (желтый круг) для слабовидящих людей в учреждения культуры и образования</t>
  </si>
  <si>
    <t xml:space="preserve">Оснащение муниципальных учреждений тактильными лентами и значками (желтый круг) для слабовидящих людей в учреждениях физкультуры </t>
  </si>
  <si>
    <t>Устройство парковочных мест для инвалидов</t>
  </si>
  <si>
    <t>Привлечение людей с ограниченными возможностями к участию в социо-культурных и мероприятиях</t>
  </si>
  <si>
    <t>Организация физкультурно-оздоровительной и спортивно-массовой работы среди лиц с ограниченными возможностями здоровья</t>
  </si>
  <si>
    <t xml:space="preserve">Организация и проведение мероприятий, посвященных Международному дню защиты детей, Международному дню инвалидов, Новому году для детей-инвалидов и людей с ограниченными возможностями в передвижении           </t>
  </si>
  <si>
    <t>Пропаганда адаптивной физической культуры и спорта, здорового образа жизни среди лиц имеющих ограниченные возможности здоровья и инвалидов</t>
  </si>
  <si>
    <t>Создание безбарьерной среды в  Муниципальных учреждениях образования</t>
  </si>
  <si>
    <t>Расчет размера  субсидий</t>
  </si>
  <si>
    <t>Формирование реестров получателей субсидий</t>
  </si>
  <si>
    <t>Перечисление субсидий на счета граждан</t>
  </si>
  <si>
    <t>Содержание и техническое обеспечение отдела по жилью и субсидиям</t>
  </si>
  <si>
    <t>Оказание дополнительной социальной поддержки в виде выплаты муниципальной стипендии студентам, обучающимся по целевому набору в государственных образовательных учреждениях высшего профессионального образования, осуществляющих подготовку кадров в сфере здравоохранения</t>
  </si>
  <si>
    <t>Улучшение жилищных условий медицинских работников, проживающих и работающих  в сельских населенных пунктах.</t>
  </si>
  <si>
    <t>Оказание дополнительной социальной поддержки в виде выплаты частичной компенсации арендной платы по договору аренды (найма) жилья медицинским работникам государственного бюджетного учреждения здравоохранения Московской области «Лотошинская центральная районная больница»</t>
  </si>
  <si>
    <t>Обеспечение полноценным питанием беременных женщин, кормящих матерей, а также детей в возрасте до трех лет</t>
  </si>
  <si>
    <t>Предоставление земельных участков и создание условий для функционирования фельдшерских акушерских пунктов</t>
  </si>
  <si>
    <t>Проведение диспансеризации взрослого населения</t>
  </si>
  <si>
    <t>Проведение мероприятий с дошкольными и общеобразовательными учреждениями по профилактике детского дорожно-транспортного травматизма и оказанию первой медицинской помощи при дорожно-транспортных  происшествиях</t>
  </si>
  <si>
    <t>Повышение уровня доступности муниципальных объектов социальной, транспортной и инженерной инфраструктур для инвалидов и маломобильных групп населения</t>
  </si>
  <si>
    <t>Доля доступных для инвалидов и других маломобильных групп населения  приоритетных объектов социальной, транспортной, инженерной инфраструктуры в общем количестве приоритетных объектов в муниципальном образовании</t>
  </si>
  <si>
    <t>Повышение уровня доступности социокультурной и спортивной реабилитации инвалидов</t>
  </si>
  <si>
    <t>Доля базовых общеобразовательных организаций, в которых созданы универсальная безбарьерная среда ля инклюзивного образования детей-инвалидов, в общем количестве общеобразовательных организаций</t>
  </si>
  <si>
    <t>Создание условий для инклюзивного образования детей-инвалидов</t>
  </si>
  <si>
    <t>Подпрограмма 2. «Организация предоставления гражданам, имеющим место жительства в Лотошинском муниципальном районе,  субсидий на оплату жилого помещения и коммунальных услуг»</t>
  </si>
  <si>
    <t>Предоставление гражданам субсидий</t>
  </si>
  <si>
    <t>Доля граждан, получивших субсидию, к численности населения Лотошинского муниципального района</t>
  </si>
  <si>
    <t>Количество семей/человек, получающих субсидии (семей/человек)</t>
  </si>
  <si>
    <t>Семья</t>
  </si>
  <si>
    <t>1634/3083</t>
  </si>
  <si>
    <t>1434/2723</t>
  </si>
  <si>
    <t>1330/2315</t>
  </si>
  <si>
    <t>Организация предоставления гражданам субсидий.</t>
  </si>
  <si>
    <t>Подпрограмма 3. «Создание условий для оказания медицинской помощи  и формирования здорового образа жизни населения Лотошинского муниципального района»</t>
  </si>
  <si>
    <t>Социальная поддержка медицинских работников, повышение престижа профессии врача и среднего медицинского работника</t>
  </si>
  <si>
    <t>Дефицит медицинских кадров в лечебных учреждениях муниципального образования (поселения), процент</t>
  </si>
  <si>
    <t>Доля медицинских работников государственных учреждений здравоохранения муниципального образования обеспеченных жилыми помещениями</t>
  </si>
  <si>
    <t xml:space="preserve">Развитие системы медицинской профилактики неинфекционных заболеваний и формирование здорового образа жизни у населения Лотошинского муниципального района </t>
  </si>
  <si>
    <t>Доля лиц (беремен-ных женщин, кормя-щих матерей и детей в возрасте до 3-х лет), получающих социальную под-держку (питание), от общего количества обратившихся лиц данной категории.</t>
  </si>
  <si>
    <t>Доля взрослого населения муниципального образования, прошедшего диспансеризацию, от общего числа взрослого населения</t>
  </si>
  <si>
    <t>Смертность от дорожно-транспортных происшествий *</t>
  </si>
  <si>
    <t>случаев на 100 тыс. человек</t>
  </si>
  <si>
    <t>Ввод в эксплуатацию фельдшерско-акушерских пунктов**</t>
  </si>
  <si>
    <t>Открытие офисов врачей общей практики**</t>
  </si>
  <si>
    <t>Муниципальная программа : "Градостроительная деятельность на территории Лотошинского муниципального района на 2015-2019 г.г."</t>
  </si>
  <si>
    <t>Подпрограмма 1. Градостроительная деятельность на территории Лотошинского муниципального района на 2015-2019гг</t>
  </si>
  <si>
    <t xml:space="preserve">Утверждение схемы территориального планирования Лотошинского муниципального района </t>
  </si>
  <si>
    <t>Проведение публичных слушаний и утверждение генеральных планов городских и сельских поселений Лотошинского муниципального района Московской области</t>
  </si>
  <si>
    <t>Проведение публичных слушаний и утверждение правил землепользования и застройки городских и сельских поселений Лотошинского  муниципального района Московской области</t>
  </si>
  <si>
    <t xml:space="preserve">Обеспечение функционирования информационной системы градостроительной деятельности (ИСОГД) Лотошинского муниципального района   </t>
  </si>
  <si>
    <t>Выдача разрешений на перепланировку и (или) переустройство жилого (нежилого) помещения, а так же выдача соответствующих решений о согласовании</t>
  </si>
  <si>
    <t>Выдача разрешений на перевод жилого помещения в нежилое или нежилого помещения в жилое</t>
  </si>
  <si>
    <t>Присвоение адреса объекту недвижимости</t>
  </si>
  <si>
    <t>Выдача градостроительного плана земельного участка (Индивидуальное жилищное строительство)</t>
  </si>
  <si>
    <t>Подготовка и выдача разрешения на строительство, ввод объекта в эксплуатацию (индивидуальное жилищное строительство)</t>
  </si>
  <si>
    <t>Изготовление и установка малых архитектурно-художественных форм</t>
  </si>
  <si>
    <t>Изготовление и установка скульптуры "Лотошинская картошка"</t>
  </si>
  <si>
    <t>Изготовление и установка скульптуры "Памятник воинам-ветеранам "горячих точек"</t>
  </si>
  <si>
    <t>Благоустройство пешеходных улиц</t>
  </si>
  <si>
    <t>Приведение в порядок главных улиц</t>
  </si>
  <si>
    <t>Обеспечение градостроительными средствами политики пространственного развития Лотошинского муниципального района и формирование условий для устойчивого градостроительного развития; обеспечение функционирования информационной системы градостроительной деятельности (ИСОГД) Лотошинского муниципального района</t>
  </si>
  <si>
    <t>Наличие  утвержденной схемы территориального планирования Лотошинского муниципального района Московской области</t>
  </si>
  <si>
    <t>Количество утвержденных генеральных планов городских и сельских поселений Лотошинского муниципального района Московской области, в том числе:</t>
  </si>
  <si>
    <t>количество утвержденных генеральных планов городских поселений</t>
  </si>
  <si>
    <t>количество утвержденных генеральных планов сельских поселений</t>
  </si>
  <si>
    <t>Количество утвержденных правил землепользования и застройки, городских и сельских поселений Лотошинского муниципального района Московской области, в том числе:</t>
  </si>
  <si>
    <t>количество утвержденных правил землепользования и застройки городского поселения</t>
  </si>
  <si>
    <t>количество утвержденных правил землепользования и застройки сельских поселений</t>
  </si>
  <si>
    <t>Эффективное оказание муниципальных услуг в сфере градостроительной деятельности в рамках исполнения муниципальных функций в целях обеспечения реализации предусмотренных законодательством Российской Федерации полномочий органов местного самоуправления в сфере градостроительной деятельности</t>
  </si>
  <si>
    <t>Поддержание доли подготавливаемых документов в сфере градостроительной деятельности Лотошинского муниципального р-на, разработанных без нарушений сроков реализации, установленных законодательством РФ, постановлениями и распоряжениями Главы Лотошинского муниципального района МО и распоряжениями Губернатора МО от общего кол-ва разраб-ой градостроит-ой документации</t>
  </si>
  <si>
    <t>Формирование современного архитектурного облика комплексной застройки территорий Лотошинского муниципального района</t>
  </si>
  <si>
    <t>Количество поселений Лотошинского муниципального района, имеющих концепции по формированию привлекательного облика городов</t>
  </si>
  <si>
    <t>Коэффициент приведённых в порядок городских территорий</t>
  </si>
  <si>
    <t>коэффициент</t>
  </si>
  <si>
    <t>Коэффициент благоустроенных пешеходных улиц и общественных пространств</t>
  </si>
  <si>
    <t>Всего по всем муниципальным программ</t>
  </si>
  <si>
    <t>Индекс результативности подпрограммы - 184,5 ; Индекс эффективности муниципальной подпрограммы - 176,34 &gt; 1; Качественная оценка подпрограммы - эффективная</t>
  </si>
  <si>
    <t>Индекс результативности подпрограммы - 105,7 ; Индекс эффективности муниципальной подпрограммы - 102,4 &gt; 1; Качественная оценка подпрограммы - эффективная</t>
  </si>
  <si>
    <t>Индекс результативности подпрограммы - 338,06 ; Индекс эффективности муниципальной подпрограммы - 313,8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</si>
  <si>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- 90,13 &gt; 0,8 &lt;  1; Качественная оценка подпрограммы - удовлетворительная</t>
  </si>
  <si>
    <t>Индекс результативности подпрограммы - 93,5 ; Индекс эффективности муниципальной подпрограммы - 86,43 &gt; 0,8 &lt; 1; Качественная оценка подпрограммы - удовлетворительная</t>
  </si>
  <si>
    <t>Индекс результативности подпрограммы - 89 ; Индекс эффективности муниципальной подпрограммы - 87,25 &gt; 0,8 &lt; 1; Качественная оценка подпрограммы - удовлетворительная</t>
  </si>
  <si>
    <t>Индекс результативности подпрограммы - 145,7 ; Индекс эффективности муниципальной подпрограммы - 145,7 &gt; 1; Качественная оценка подпрограммы - эффективная</t>
  </si>
  <si>
    <t>Индекс результативности подпрограммы - 104 ; Индекс эффективности муниципальной подпрограммы - 104 &gt; 1; Качественная оценка подпрограммы - эффективная</t>
  </si>
  <si>
    <t>Индекс результативности подпрограммы - 122,8 ; Индекс эффективности муниципальной подпрограммы - 122,7 &gt; 1; Качественная оценка подпрограммы - эффективная</t>
  </si>
  <si>
    <t>Индекс результативности подпрограммы - 86,3 ; Индекс эффективности муниципальной подпрограммы - 85,8 &gt; 0,8 &lt; 1; Качественная оценка подпрограммы - удовлетворительная</t>
  </si>
  <si>
    <t>Индекс результативности подпрограммы - 143,4 ; Индекс эффективности муниципальной подпрограммы - 141,2 &gt; 1; Качественная оценка подпрограммы - эффективная</t>
  </si>
  <si>
    <t>Индекс результативности подпрограммы - 90,47 ; Индекс эффективности муниципальной подпрограммы - 86,9 &gt; 0,8 &lt; 1; Качественная оценка подпрограммы - удовлетворительная</t>
  </si>
  <si>
    <t>Индекс результативности подпрограммы - 85,7 ; Индекс эффективности муниципальной подпрограммы - 84,4 &gt; 0,8 &lt; 1; Качественная оценка подпрограммы - удовлетворительная</t>
  </si>
  <si>
    <t>Индекс результативности подпрограммы - 81,3 ; Индекс эффективности муниципальной подпрограммы - 78,95 &lt; 0,8; Качественная оценка подпрограммы - низкоэффективная</t>
  </si>
  <si>
    <t>Индекс результативности подпрограммы - 395,8 ; Индекс эффективности муниципальной подпрограммы - 387,8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</si>
  <si>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- 100 = 1; Качественная оценка подпрограммы - эффективная</t>
  </si>
  <si>
    <t>Индекс результативности подпрограммы - 114,8 ; Индекс эффективности муниципальной подпрограммы - 101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</si>
  <si>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- 92,73 &gt; 0,8 &lt; 1 Качественная оценка подпрограммы - удовлетворительная</t>
  </si>
  <si>
    <t>Индекс результативности подпрограммы - 99; Индекс эффективности муниципальной подпрограммы - 98,06 &gt; 0,8 &lt; 1; Качественная оценка подпрограммы - удовлетворительная</t>
  </si>
  <si>
    <t>Индекс результативности подпрограммы - 125,6 ; Индекс эффективности муниципальной подпрограммы - 33,7 &lt; 0,8; Качественная оценка подпрограммы - низкоэффективная</t>
  </si>
  <si>
    <t>Индекс результативности подпрограммы - 98,8 ; Индекс эффективности муниципальной подпрограммы -98,7 &gt; 0,8 &lt; 1; Качественная оценка подпрограммы - удовлетворительная</t>
  </si>
  <si>
    <t>Индекс результативности подпрограммы - 87,3 ; Индекс эффективности муниципальной подпрограммы - 86,7 &gt; 0,8 &lt; 1; Качественная оценка подпрограммы - удовлетворительная</t>
  </si>
  <si>
    <t>Индекс результативности подпрограммы - 105,5 ; Индекс эффективности муниципальной подпрограммы - 105,5 &gt; 1; Качественная оценка подпрограммы - эффективная</t>
  </si>
  <si>
    <t>Индекс результативности подпрограммы - 100 ; Индекс эффективности муниципальной подпрограммы - 97,6 &gt; 0,8 &lt; 1; Качественная оценка подпрограммы - удовлетворительная</t>
  </si>
  <si>
    <t>Индекс результативности подпрограммы - 100 ; Индекс эффективности муниципальной подпрограммы - 59,3 &lt; 0,8; Качественная оценка подпрограммы - низкоэффективная</t>
  </si>
  <si>
    <t>Индекс результативности подпрограммы - 100 ; Индекс эффективности муниципальной подпрограммы - 95,2 &gt; 0,8 &lt; 1; Качественная оценка подпрограммы - удовлетворительная</t>
  </si>
  <si>
    <t>Индекс результативности подпрограммы - 102,7; Индекс эффективности муниципальной подпрограммы -101,5 &gt; 1; Качественная оценка подпрограммы - эффективная</t>
  </si>
  <si>
    <t>Индекс результативности подпрограммы - 82,8 ; Индекс эффективности муниципальной подпрограммы - 72,8 &lt; 0,8; Качественная оценка подпрограммы - низкоэффективная</t>
  </si>
  <si>
    <t>Индекс результативности подпрограммы - 100,14 ; Индекс эффективности муниципальной подпрограммы - 88,01&gt;0,8 &lt;  1; Качественная оценка подпрограммы - удовлетворительная</t>
  </si>
  <si>
    <t>Индекс результативности подпрограммы - 100,3 ; Индекс эффективности муниципальной подпрограммы -85,2 &gt; 0,8&lt; 1; Качественная оценка подпрограммы - удовлетворительная</t>
  </si>
  <si>
    <t>Индекс результативности подпрограммы - 79,2 ; Индекс эффективности муниципальной подпрограммы - 54 &lt; 0,8; Качественная оценка подпрограммы - низкоэффективная</t>
  </si>
  <si>
    <t>Индекс результативности подпрограммы - 105,8 ; Индекс эффективности муниципальной подпрограммы -105,8 &gt;  1; Качественная оценка подпрограммы - эффективная</t>
  </si>
  <si>
    <t>Индекс результативности подпрограммы - 106,7 ; Индекс эффективности муниципальной подпрограммы - 98,6 &gt; 0,8 &lt; 1; Качественная оценка подпрограммы - удовлетворительная</t>
  </si>
  <si>
    <t>Индекс результативности подпрограммы - 77,2 ; Индекс эффективности муниципальной подпрограммы - 10,3 &lt; 0,8; Качественная оценка подпрограммы - низкоэффективная</t>
  </si>
  <si>
    <t>ПО ПРОГРАММЕ: Индекс результативности Программы - 129,6 ; Индекс эффективности Программы -124,3 &gt; 1; Качественная оценка Программы - эффективная</t>
  </si>
  <si>
    <t xml:space="preserve"> ПО ПРОГРАММЕ: Индекс результативности Программы - 102,86 ; Индекс эффективности  Программы - 94,8 &gt; 0,8 &lt; 1; Качественная оценка Программы - удовлетворительная</t>
  </si>
  <si>
    <t xml:space="preserve"> ПО ПРОГРАММЕ: Индекс результативности Программы - 99,4 ; Индекс эффективности муниципальной Программы - 97,3 &gt; 0,8 &lt; 1; Качественная оценка Программы - удовлетворительная</t>
  </si>
  <si>
    <t xml:space="preserve"> ПО ПРОГРАММЕ: Индекс результативности Программы - 108,96 ; Индекс эффективности  Программы - 108,3 &gt; 1; Качественная оценка Программы - эффективная</t>
  </si>
  <si>
    <t xml:space="preserve"> ПО ПРОГРАММЕ: Индекс результативности Программы - 126,78; Индекс эффективности  Программы -120,16 &gt; 1; Качественная оценка Программы - эффективная</t>
  </si>
  <si>
    <t xml:space="preserve"> ПО ПРОГРАММЕ: Индекс результативности Программы - 88,06 ; Индекс эффективности муниципальной Программы - 78,96 &lt; 0,8; Качественная оценка Программы - низкоэффективная</t>
  </si>
  <si>
    <t>ПО ПРОГРАММЕ :  Индекс результативности Программы - 263,3 ; Индекс эффективности муниципальной Программы - 178,5 &gt; 1; Качественная оценка Программы - эффективная</t>
  </si>
  <si>
    <t>ПО ПРОГРАММЕ: Индекс результативности Программы - 91,6 ; Индекс эффективности Программы - 86,7 &gt; 0,8 &lt; 1; Качественная оценка подпрограммы - удовлетворительная</t>
  </si>
  <si>
    <t>ПО ПРОГРАММЕ: Индекс результативности Программы - 100 ; Индекс эффективности  Программы - 42 &lt; 0,8; Качественная оценка Программы - низкоэффективная</t>
  </si>
  <si>
    <t xml:space="preserve"> ПО ПРОГРАММЕ: Индекс результативности Программы - 91,5 ; Индекс эффективности  Программы - 90,96 &gt;  0,8 &lt; 1; Качественная оценка Программы - удовлетворительная</t>
  </si>
  <si>
    <t>ПО ПРОГРАММЕ: Индекс результативности Программы - 88,5 ; Индекс эффективности Программы - 17,15 &gt;  0,8 ; Качественная оценка Программы - низкоэффективная</t>
  </si>
  <si>
    <t xml:space="preserve"> ПО ПРОГРАММЕ: Индекс результативности Программы - 93,5 ; Индекс эффективности  Программы - 91,3 &lt; 1; Качественная оценка Программы - удовлетворительная</t>
  </si>
  <si>
    <t>Индекс результативности Программы - 45,4 ; Индекс эффективности Программы - 45,2 &lt; 0,8; Качественная оценка Программы - низкоэффективная</t>
  </si>
  <si>
    <t xml:space="preserve"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</t>
  </si>
  <si>
    <t xml:space="preserve"> ПО ПРОГРАММЕ :  Индекс результативности Программы - 90,3 ; Индекс эффективности  Программы - 67,9 &lt; 0,8; Качественная оценка Программы - низкоэффективная</t>
  </si>
  <si>
    <t>Индекс результативности Программы - 100 ; Индекс эффективности Программы - 100 =1; Качественная оценка Программы - эффективная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</si>
</sst>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5" fillId="0" borderId="13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right" vertical="top" wrapText="1"/>
      <protection locked="0"/>
    </xf>
    <xf numFmtId="4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9" xfId="0" applyNumberFormat="1" applyFont="1" applyFill="1" applyBorder="1" applyAlignment="1" applyProtection="1">
      <alignment horizontal="righ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/>
    </xf>
    <xf numFmtId="4" fontId="5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" xfId="0" applyNumberFormat="1" applyFont="1" applyFill="1" applyBorder="1" applyAlignment="1" applyProtection="1">
      <alignment horizontal="right" vertical="top" wrapText="1"/>
      <protection locked="0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vertical="top" wrapText="1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22" xfId="0" applyNumberFormat="1" applyFont="1" applyFill="1" applyBorder="1" applyAlignment="1" applyProtection="1">
      <alignment horizontal="left" vertical="top" wrapText="1"/>
      <protection locked="0"/>
    </xf>
    <xf numFmtId="4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2" fontId="5" fillId="0" borderId="12" xfId="0" applyNumberFormat="1" applyFont="1" applyFill="1" applyBorder="1" applyAlignment="1" applyProtection="1">
      <alignment horizontal="right" vertical="top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2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2" fontId="8" fillId="0" borderId="12" xfId="0" applyNumberFormat="1" applyFont="1" applyBorder="1" applyAlignment="1">
      <alignment vertical="top" wrapText="1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21" xfId="0" applyNumberFormat="1" applyFont="1" applyFill="1" applyBorder="1" applyAlignment="1" applyProtection="1">
      <alignment horizontal="right" vertical="top" wrapText="1"/>
      <protection locked="0"/>
    </xf>
    <xf numFmtId="0" fontId="0" fillId="0" borderId="23" xfId="0" applyBorder="1" applyAlignment="1">
      <alignment/>
    </xf>
    <xf numFmtId="0" fontId="6" fillId="0" borderId="12" xfId="0" applyFont="1" applyBorder="1" applyAlignment="1">
      <alignment horizontal="left" vertical="center" wrapText="1"/>
    </xf>
    <xf numFmtId="4" fontId="5" fillId="0" borderId="24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2" fillId="0" borderId="24" xfId="0" applyNumberFormat="1" applyFont="1" applyFill="1" applyBorder="1" applyAlignment="1" applyProtection="1">
      <alignment horizontal="right" vertical="top" wrapText="1"/>
      <protection locked="0"/>
    </xf>
    <xf numFmtId="2" fontId="5" fillId="0" borderId="24" xfId="0" applyNumberFormat="1" applyFont="1" applyFill="1" applyBorder="1" applyAlignment="1" applyProtection="1">
      <alignment horizontal="right" vertical="top" wrapText="1"/>
      <protection locked="0"/>
    </xf>
    <xf numFmtId="2" fontId="8" fillId="0" borderId="12" xfId="0" applyNumberFormat="1" applyFont="1" applyBorder="1" applyAlignment="1">
      <alignment horizontal="right" vertical="top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5" fillId="0" borderId="25" xfId="0" applyNumberFormat="1" applyFont="1" applyFill="1" applyBorder="1" applyAlignment="1" applyProtection="1">
      <alignment horizontal="right" vertical="top" wrapText="1"/>
      <protection locked="0"/>
    </xf>
    <xf numFmtId="2" fontId="5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2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/>
    </xf>
    <xf numFmtId="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5" xfId="0" applyNumberFormat="1" applyFont="1" applyFill="1" applyBorder="1" applyAlignment="1" applyProtection="1">
      <alignment horizontal="right" vertical="top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0" applyNumberFormat="1" applyFont="1" applyBorder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4" fontId="8" fillId="0" borderId="12" xfId="0" applyNumberFormat="1" applyFont="1" applyBorder="1" applyAlignment="1">
      <alignment horizontal="right" vertical="top"/>
    </xf>
    <xf numFmtId="0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7" xfId="0" applyNumberFormat="1" applyFont="1" applyBorder="1" applyAlignment="1">
      <alignment horizontal="right" vertical="top"/>
    </xf>
    <xf numFmtId="4" fontId="5" fillId="0" borderId="27" xfId="0" applyNumberFormat="1" applyFont="1" applyFill="1" applyBorder="1" applyAlignment="1" applyProtection="1">
      <alignment horizontal="right" vertical="top" wrapText="1"/>
      <protection locked="0"/>
    </xf>
    <xf numFmtId="0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24" xfId="0" applyFont="1" applyBorder="1" applyAlignment="1">
      <alignment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0" applyNumberFormat="1" applyFont="1" applyFill="1" applyBorder="1" applyAlignment="1">
      <alignment horizontal="right" vertical="top"/>
    </xf>
    <xf numFmtId="4" fontId="6" fillId="0" borderId="12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right" vertical="top"/>
    </xf>
    <xf numFmtId="4" fontId="9" fillId="0" borderId="21" xfId="0" applyNumberFormat="1" applyFont="1" applyFill="1" applyBorder="1" applyAlignment="1">
      <alignment horizontal="right" vertical="top"/>
    </xf>
    <xf numFmtId="4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horizontal="left" wrapText="1"/>
    </xf>
    <xf numFmtId="4" fontId="6" fillId="0" borderId="17" xfId="0" applyNumberFormat="1" applyFont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right" vertical="top"/>
    </xf>
    <xf numFmtId="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28" xfId="0" applyNumberFormat="1" applyFont="1" applyFill="1" applyBorder="1" applyAlignment="1" applyProtection="1">
      <alignment horizontal="left" vertical="top" wrapText="1"/>
      <protection locked="0"/>
    </xf>
    <xf numFmtId="0" fontId="5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8" xfId="0" applyNumberFormat="1" applyFont="1" applyFill="1" applyBorder="1" applyAlignment="1" applyProtection="1">
      <alignment horizontal="right" vertical="top" wrapText="1"/>
      <protection locked="0"/>
    </xf>
    <xf numFmtId="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Font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vertical="center" wrapText="1"/>
      <protection locked="0"/>
    </xf>
    <xf numFmtId="0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28" xfId="0" applyNumberFormat="1" applyFont="1" applyFill="1" applyBorder="1" applyAlignment="1" applyProtection="1">
      <alignment horizontal="right" vertical="top" wrapText="1"/>
      <protection locked="0"/>
    </xf>
    <xf numFmtId="2" fontId="9" fillId="0" borderId="12" xfId="0" applyNumberFormat="1" applyFont="1" applyBorder="1" applyAlignment="1">
      <alignment horizontal="right" vertical="top"/>
    </xf>
    <xf numFmtId="4" fontId="5" fillId="0" borderId="28" xfId="0" applyNumberFormat="1" applyFont="1" applyFill="1" applyBorder="1" applyAlignment="1" applyProtection="1">
      <alignment horizontal="right" vertical="top" wrapText="1"/>
      <protection locked="0"/>
    </xf>
    <xf numFmtId="4" fontId="2" fillId="0" borderId="30" xfId="0" applyNumberFormat="1" applyFont="1" applyFill="1" applyBorder="1" applyAlignment="1" applyProtection="1">
      <alignment horizontal="right" vertical="top" wrapText="1"/>
      <protection locked="0"/>
    </xf>
    <xf numFmtId="4" fontId="8" fillId="0" borderId="21" xfId="0" applyNumberFormat="1" applyFont="1" applyBorder="1" applyAlignment="1">
      <alignment horizontal="right" vertical="top"/>
    </xf>
    <xf numFmtId="0" fontId="5" fillId="0" borderId="13" xfId="0" applyNumberFormat="1" applyFont="1" applyFill="1" applyBorder="1" applyAlignment="1" applyProtection="1">
      <alignment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1" xfId="0" applyNumberFormat="1" applyFont="1" applyFill="1" applyBorder="1" applyAlignment="1" applyProtection="1">
      <alignment horizontal="right" vertical="top" wrapText="1"/>
      <protection locked="0"/>
    </xf>
    <xf numFmtId="4" fontId="9" fillId="0" borderId="12" xfId="0" applyNumberFormat="1" applyFont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>
      <alignment horizontal="center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8" fillId="0" borderId="24" xfId="0" applyNumberFormat="1" applyFont="1" applyBorder="1" applyAlignment="1">
      <alignment horizontal="right" vertical="top"/>
    </xf>
    <xf numFmtId="4" fontId="6" fillId="0" borderId="31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5" xfId="0" applyNumberFormat="1" applyFont="1" applyFill="1" applyBorder="1" applyAlignment="1" applyProtection="1">
      <alignment horizontal="right" vertical="top" wrapText="1"/>
      <protection locked="0"/>
    </xf>
    <xf numFmtId="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32" xfId="0" applyBorder="1" applyAlignment="1">
      <alignment/>
    </xf>
    <xf numFmtId="2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30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right" vertical="top" wrapText="1"/>
      <protection locked="0"/>
    </xf>
    <xf numFmtId="2" fontId="3" fillId="0" borderId="33" xfId="0" applyNumberFormat="1" applyFont="1" applyFill="1" applyBorder="1" applyAlignment="1" applyProtection="1">
      <alignment horizontal="right" vertical="top" wrapText="1"/>
      <protection locked="0"/>
    </xf>
    <xf numFmtId="0" fontId="0" fillId="0" borderId="17" xfId="0" applyBorder="1" applyAlignment="1">
      <alignment vertical="top"/>
    </xf>
    <xf numFmtId="0" fontId="0" fillId="0" borderId="17" xfId="0" applyBorder="1" applyAlignment="1">
      <alignment horizontal="right" vertical="top"/>
    </xf>
    <xf numFmtId="0" fontId="0" fillId="0" borderId="21" xfId="0" applyBorder="1" applyAlignment="1">
      <alignment/>
    </xf>
    <xf numFmtId="4" fontId="3" fillId="0" borderId="16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center" vertical="top" wrapText="1"/>
      <protection locked="0"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0" fontId="2" fillId="0" borderId="17" xfId="0" applyNumberFormat="1" applyFont="1" applyFill="1" applyBorder="1" applyAlignment="1" applyProtection="1">
      <alignment horizontal="right" vertical="top" wrapText="1"/>
      <protection locked="0"/>
    </xf>
    <xf numFmtId="4" fontId="6" fillId="0" borderId="27" xfId="0" applyNumberFormat="1" applyFont="1" applyBorder="1" applyAlignment="1">
      <alignment horizontal="center" vertical="center"/>
    </xf>
    <xf numFmtId="4" fontId="3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" fillId="0" borderId="30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4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9" xfId="0" applyNumberFormat="1" applyFont="1" applyFill="1" applyBorder="1" applyAlignment="1" applyProtection="1">
      <alignment horizontal="center" vertical="top" wrapText="1"/>
      <protection locked="0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0" fillId="0" borderId="24" xfId="0" applyBorder="1" applyAlignment="1">
      <alignment/>
    </xf>
    <xf numFmtId="4" fontId="3" fillId="0" borderId="18" xfId="0" applyNumberFormat="1" applyFont="1" applyFill="1" applyBorder="1" applyAlignment="1" applyProtection="1">
      <alignment horizontal="right" vertical="top" wrapText="1"/>
      <protection locked="0"/>
    </xf>
    <xf numFmtId="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6" xfId="0" applyNumberFormat="1" applyFont="1" applyFill="1" applyBorder="1" applyAlignment="1" applyProtection="1">
      <alignment horizontal="center" vertical="top" wrapText="1"/>
      <protection locked="0"/>
    </xf>
    <xf numFmtId="4" fontId="6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4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1" xfId="0" applyNumberFormat="1" applyFont="1" applyBorder="1" applyAlignment="1">
      <alignment horizontal="center" vertical="center"/>
    </xf>
    <xf numFmtId="0" fontId="2" fillId="33" borderId="18" xfId="0" applyNumberFormat="1" applyFont="1" applyFill="1" applyBorder="1" applyAlignment="1" applyProtection="1">
      <alignment horizontal="right" vertical="top" wrapText="1"/>
      <protection locked="0"/>
    </xf>
    <xf numFmtId="0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9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8" xfId="0" applyNumberFormat="1" applyFont="1" applyFill="1" applyBorder="1" applyAlignment="1" applyProtection="1">
      <alignment vertical="top" wrapText="1"/>
      <protection locked="0"/>
    </xf>
    <xf numFmtId="0" fontId="7" fillId="0" borderId="18" xfId="0" applyNumberFormat="1" applyFont="1" applyFill="1" applyBorder="1" applyAlignment="1" applyProtection="1">
      <alignment vertical="top" wrapText="1"/>
      <protection locked="0"/>
    </xf>
    <xf numFmtId="4" fontId="7" fillId="0" borderId="18" xfId="0" applyNumberFormat="1" applyFont="1" applyFill="1" applyBorder="1" applyAlignment="1" applyProtection="1">
      <alignment vertical="top" wrapText="1"/>
      <protection locked="0"/>
    </xf>
    <xf numFmtId="4" fontId="7" fillId="0" borderId="19" xfId="0" applyNumberFormat="1" applyFont="1" applyFill="1" applyBorder="1" applyAlignment="1" applyProtection="1">
      <alignment vertical="top" wrapText="1"/>
      <protection locked="0"/>
    </xf>
    <xf numFmtId="4" fontId="7" fillId="0" borderId="17" xfId="0" applyNumberFormat="1" applyFont="1" applyFill="1" applyBorder="1" applyAlignment="1" applyProtection="1">
      <alignment horizontal="right" vertical="top" wrapText="1"/>
      <protection locked="0"/>
    </xf>
    <xf numFmtId="4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/>
    </xf>
    <xf numFmtId="2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>
      <alignment/>
    </xf>
    <xf numFmtId="4" fontId="9" fillId="0" borderId="38" xfId="0" applyNumberFormat="1" applyFont="1" applyBorder="1" applyAlignment="1">
      <alignment horizontal="right" vertical="top"/>
    </xf>
    <xf numFmtId="4" fontId="9" fillId="0" borderId="39" xfId="0" applyNumberFormat="1" applyFont="1" applyBorder="1" applyAlignment="1">
      <alignment horizontal="right" vertical="top"/>
    </xf>
    <xf numFmtId="4" fontId="9" fillId="0" borderId="40" xfId="0" applyNumberFormat="1" applyFont="1" applyBorder="1" applyAlignment="1">
      <alignment horizontal="right" vertical="top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/>
    </xf>
    <xf numFmtId="0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1" xfId="0" applyFont="1" applyBorder="1" applyAlignment="1">
      <alignment horizontal="right" vertical="center" wrapText="1"/>
    </xf>
    <xf numFmtId="0" fontId="3" fillId="0" borderId="42" xfId="0" applyNumberFormat="1" applyFont="1" applyFill="1" applyBorder="1" applyAlignment="1" applyProtection="1">
      <alignment horizontal="right" vertical="top" wrapText="1"/>
      <protection locked="0"/>
    </xf>
    <xf numFmtId="0" fontId="6" fillId="0" borderId="20" xfId="0" applyFont="1" applyBorder="1" applyAlignment="1">
      <alignment horizontal="right" vertical="top" wrapText="1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Border="1" applyAlignment="1">
      <alignment horizontal="right"/>
    </xf>
    <xf numFmtId="4" fontId="2" fillId="0" borderId="18" xfId="0" applyNumberFormat="1" applyFont="1" applyFill="1" applyBorder="1" applyAlignment="1" applyProtection="1">
      <alignment horizontal="right" vertical="top" wrapText="1"/>
      <protection locked="0"/>
    </xf>
    <xf numFmtId="4" fontId="2" fillId="0" borderId="16" xfId="0" applyNumberFormat="1" applyFont="1" applyFill="1" applyBorder="1" applyAlignment="1" applyProtection="1">
      <alignment horizontal="right" vertical="top" wrapText="1"/>
      <protection locked="0"/>
    </xf>
    <xf numFmtId="4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0" applyNumberFormat="1" applyFont="1" applyFill="1" applyBorder="1" applyAlignment="1" applyProtection="1">
      <alignment horizontal="right" vertical="top" wrapText="1"/>
      <protection locked="0"/>
    </xf>
    <xf numFmtId="0" fontId="6" fillId="0" borderId="11" xfId="0" applyFont="1" applyBorder="1" applyAlignment="1">
      <alignment horizontal="right" vertical="top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9" fillId="0" borderId="12" xfId="0" applyNumberFormat="1" applyFont="1" applyFill="1" applyBorder="1" applyAlignment="1" applyProtection="1">
      <alignment horizontal="right" vertical="top" wrapText="1"/>
      <protection locked="0"/>
    </xf>
    <xf numFmtId="0" fontId="0" fillId="0" borderId="12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2" fillId="33" borderId="12" xfId="0" applyNumberFormat="1" applyFont="1" applyFill="1" applyBorder="1" applyAlignment="1" applyProtection="1">
      <alignment horizontal="right" vertical="top" wrapText="1"/>
      <protection locked="0"/>
    </xf>
    <xf numFmtId="0" fontId="0" fillId="33" borderId="12" xfId="0" applyFill="1" applyBorder="1" applyAlignment="1">
      <alignment horizontal="right"/>
    </xf>
    <xf numFmtId="0" fontId="2" fillId="0" borderId="21" xfId="0" applyNumberFormat="1" applyFont="1" applyFill="1" applyBorder="1" applyAlignment="1" applyProtection="1">
      <alignment horizontal="left" vertical="top" wrapText="1"/>
      <protection locked="0"/>
    </xf>
    <xf numFmtId="0" fontId="2" fillId="0" borderId="21" xfId="0" applyNumberFormat="1" applyFont="1" applyFill="1" applyBorder="1" applyAlignment="1" applyProtection="1">
      <alignment horizontal="right" vertical="top" wrapText="1"/>
      <protection locked="0"/>
    </xf>
    <xf numFmtId="4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6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6" fillId="0" borderId="32" xfId="0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0" xfId="0" applyFont="1" applyBorder="1" applyAlignment="1">
      <alignment horizontal="right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8" xfId="0" applyNumberFormat="1" applyFont="1" applyFill="1" applyBorder="1" applyAlignment="1" applyProtection="1">
      <alignment vertical="center" wrapText="1"/>
      <protection locked="0"/>
    </xf>
    <xf numFmtId="0" fontId="2" fillId="0" borderId="16" xfId="0" applyNumberFormat="1" applyFont="1" applyFill="1" applyBorder="1" applyAlignment="1" applyProtection="1">
      <alignment vertical="center" wrapText="1"/>
      <protection locked="0"/>
    </xf>
    <xf numFmtId="0" fontId="2" fillId="0" borderId="15" xfId="0" applyNumberFormat="1" applyFont="1" applyFill="1" applyBorder="1" applyAlignment="1" applyProtection="1">
      <alignment vertical="center" wrapText="1"/>
      <protection locked="0"/>
    </xf>
    <xf numFmtId="0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7" xfId="0" applyNumberFormat="1" applyFont="1" applyFill="1" applyBorder="1" applyAlignment="1" applyProtection="1">
      <alignment horizontal="right" vertical="top" wrapText="1"/>
      <protection locked="0"/>
    </xf>
    <xf numFmtId="2" fontId="2" fillId="0" borderId="27" xfId="0" applyNumberFormat="1" applyFont="1" applyFill="1" applyBorder="1" applyAlignment="1" applyProtection="1">
      <alignment horizontal="right" vertical="top" wrapText="1"/>
      <protection locked="0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0" borderId="4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0" applyNumberFormat="1" applyFont="1" applyFill="1" applyBorder="1" applyAlignment="1" applyProtection="1">
      <alignment horizontal="right" vertical="top" wrapText="1"/>
      <protection locked="0"/>
    </xf>
    <xf numFmtId="0" fontId="6" fillId="0" borderId="41" xfId="0" applyFont="1" applyBorder="1" applyAlignment="1">
      <alignment horizontal="right" vertical="top" wrapText="1"/>
    </xf>
    <xf numFmtId="0" fontId="2" fillId="0" borderId="46" xfId="0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/>
    </xf>
    <xf numFmtId="0" fontId="2" fillId="0" borderId="46" xfId="0" applyNumberFormat="1" applyFont="1" applyFill="1" applyBorder="1" applyAlignment="1" applyProtection="1">
      <alignment horizontal="right" vertical="top" wrapText="1"/>
      <protection locked="0"/>
    </xf>
    <xf numFmtId="0" fontId="0" fillId="0" borderId="22" xfId="0" applyBorder="1" applyAlignment="1">
      <alignment horizontal="right"/>
    </xf>
    <xf numFmtId="0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0" fillId="0" borderId="21" xfId="0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2" fillId="0" borderId="31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vertical="top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>
      <alignment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 horizontal="center" wrapText="1"/>
    </xf>
    <xf numFmtId="0" fontId="2" fillId="0" borderId="47" xfId="0" applyNumberFormat="1" applyFont="1" applyFill="1" applyBorder="1" applyAlignment="1" applyProtection="1">
      <alignment horizontal="left" vertical="top" wrapText="1"/>
      <protection locked="0"/>
    </xf>
    <xf numFmtId="0" fontId="2" fillId="0" borderId="48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right" vertical="top"/>
    </xf>
    <xf numFmtId="0" fontId="2" fillId="0" borderId="12" xfId="0" applyNumberFormat="1" applyFont="1" applyFill="1" applyBorder="1" applyAlignment="1" applyProtection="1">
      <alignment horizontal="right" vertical="top" wrapText="1"/>
      <protection locked="0"/>
    </xf>
    <xf numFmtId="0" fontId="9" fillId="0" borderId="12" xfId="0" applyFont="1" applyBorder="1" applyAlignment="1">
      <alignment vertical="top" wrapText="1"/>
    </xf>
    <xf numFmtId="0" fontId="0" fillId="0" borderId="31" xfId="0" applyBorder="1" applyAlignment="1">
      <alignment horizontal="center" vertical="center"/>
    </xf>
    <xf numFmtId="0" fontId="9" fillId="0" borderId="12" xfId="0" applyFont="1" applyBorder="1" applyAlignment="1">
      <alignment horizontal="right" vertical="top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vertical="top"/>
    </xf>
    <xf numFmtId="0" fontId="2" fillId="0" borderId="49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2" fillId="0" borderId="29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50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5" xfId="0" applyNumberFormat="1" applyFont="1" applyFill="1" applyBorder="1" applyAlignment="1" applyProtection="1">
      <alignment horizontal="right" vertical="top" wrapText="1"/>
      <protection locked="0"/>
    </xf>
    <xf numFmtId="0" fontId="2" fillId="0" borderId="50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2" xfId="0" applyBorder="1" applyAlignment="1">
      <alignment horizontal="right" vertical="top" wrapText="1"/>
    </xf>
    <xf numFmtId="0" fontId="0" fillId="0" borderId="3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Alignment="1">
      <alignment horizontal="center" wrapText="1"/>
    </xf>
    <xf numFmtId="0" fontId="2" fillId="0" borderId="50" xfId="0" applyNumberFormat="1" applyFont="1" applyFill="1" applyBorder="1" applyAlignment="1" applyProtection="1">
      <alignment horizontal="right" vertical="top" wrapText="1"/>
      <protection locked="0"/>
    </xf>
    <xf numFmtId="0" fontId="2" fillId="0" borderId="47" xfId="0" applyNumberFormat="1" applyFont="1" applyFill="1" applyBorder="1" applyAlignment="1" applyProtection="1">
      <alignment horizontal="right" vertical="top" wrapText="1"/>
      <protection locked="0"/>
    </xf>
    <xf numFmtId="2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3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7" xfId="0" applyNumberFormat="1" applyFont="1" applyFill="1" applyBorder="1" applyAlignment="1" applyProtection="1">
      <alignment horizontal="left" vertical="top" wrapText="1"/>
      <protection locked="0"/>
    </xf>
    <xf numFmtId="0" fontId="3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4" xfId="0" applyFont="1" applyBorder="1" applyAlignment="1">
      <alignment horizontal="right" vertical="center" wrapText="1"/>
    </xf>
    <xf numFmtId="4" fontId="9" fillId="0" borderId="38" xfId="0" applyNumberFormat="1" applyFont="1" applyBorder="1" applyAlignment="1">
      <alignment vertical="top"/>
    </xf>
    <xf numFmtId="4" fontId="9" fillId="0" borderId="40" xfId="0" applyNumberFormat="1" applyFont="1" applyBorder="1" applyAlignment="1">
      <alignment vertical="top"/>
    </xf>
    <xf numFmtId="0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1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51" xfId="0" applyFont="1" applyBorder="1" applyAlignment="1">
      <alignment horizontal="right" vertical="center" wrapText="1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617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'Источник финансирования 2'!$C$1:$C$774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Наименование 2 Муниципальная программа : «Развитие образования в Лотошинском муни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2'!$C$775:$C$795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'Источник финансирования 2'!$D$1:$D$774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Федерального бюджета Объем финансирования 
2016 год 
 (тыс. руб.)  3 Мун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2'!$D$775:$D$795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6894</c:v>
                </c:pt>
              </c:numCache>
            </c:numRef>
          </c:val>
        </c:ser>
        <c:ser>
          <c:idx val="2"/>
          <c:order val="2"/>
          <c:tx>
            <c:strRef>
              <c:f>'Источник финансирования 2'!$E$1:$E$774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Федерального бюджета Профинансировано 
 (тыс. руб.)  4 Муниципальная про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2'!$E$775:$E$795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4856.360000000001</c:v>
                </c:pt>
              </c:numCache>
            </c:numRef>
          </c:val>
        </c:ser>
        <c:ser>
          <c:idx val="3"/>
          <c:order val="3"/>
          <c:tx>
            <c:strRef>
              <c:f>'Источник финансирования 2'!$F$1:$F$774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бюджета Московской области Объем финансирования 
2016 год 
 (тыс. руб.) 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2'!$F$775:$F$795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280897.55</c:v>
                </c:pt>
              </c:numCache>
            </c:numRef>
          </c:val>
        </c:ser>
        <c:ser>
          <c:idx val="4"/>
          <c:order val="4"/>
          <c:tx>
            <c:strRef>
              <c:f>'Источник финансирования 2'!$G$1:$G$774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бюджета Московской области Профинансировано 
 (тыс. руб.)  6 Муниципальн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2'!$G$775:$G$795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272483.76</c:v>
                </c:pt>
              </c:numCache>
            </c:numRef>
          </c:val>
        </c:ser>
        <c:ser>
          <c:idx val="5"/>
          <c:order val="5"/>
          <c:tx>
            <c:strRef>
              <c:f>'Источник финансирования 2'!$H$1:$H$774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местного бюджета Объем финансирования 
2016 год 
 (тыс. руб.)  7 Муницип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2'!$H$775:$H$795</c:f>
              <c:numCache>
                <c:ptCount val="21"/>
                <c:pt idx="0">
                  <c:v>1820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180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2000</c:v>
                </c:pt>
                <c:pt idx="20">
                  <c:v>362153.01</c:v>
                </c:pt>
              </c:numCache>
            </c:numRef>
          </c:val>
        </c:ser>
        <c:ser>
          <c:idx val="6"/>
          <c:order val="6"/>
          <c:tx>
            <c:strRef>
              <c:f>'Источник финансирования 2'!$I$1:$I$774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местного бюджета Профинансировано 
 (тыс. руб.)  8 Муниципальная програм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2'!$I$775:$I$795</c:f>
              <c:numCache>
                <c:ptCount val="21"/>
                <c:pt idx="0">
                  <c:v>1789.8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180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1969.8</c:v>
                </c:pt>
                <c:pt idx="20">
                  <c:v>340273.12</c:v>
                </c:pt>
              </c:numCache>
            </c:numRef>
          </c:val>
        </c:ser>
        <c:ser>
          <c:idx val="7"/>
          <c:order val="7"/>
          <c:tx>
            <c:strRef>
              <c:f>'Источник финансирования 2'!$J$1:$J$774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бюджетов городских и сельских поселений муниципального района Объем фина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2'!$J$775:$J$795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4655.5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3712.5</c:v>
                </c:pt>
                <c:pt idx="17">
                  <c:v>943</c:v>
                </c:pt>
                <c:pt idx="18">
                  <c:v>4655.5</c:v>
                </c:pt>
                <c:pt idx="20">
                  <c:v>15438.5</c:v>
                </c:pt>
              </c:numCache>
            </c:numRef>
          </c:val>
        </c:ser>
        <c:ser>
          <c:idx val="8"/>
          <c:order val="8"/>
          <c:tx>
            <c:strRef>
              <c:f>'Источник финансирования 2'!$K$1:$K$774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Средства бюджетов городских и сельских поселений муниципального района Профинанси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2'!$K$775:$K$795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4655.5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3712.5</c:v>
                </c:pt>
                <c:pt idx="17">
                  <c:v>943</c:v>
                </c:pt>
                <c:pt idx="18">
                  <c:v>4655.5</c:v>
                </c:pt>
                <c:pt idx="20">
                  <c:v>15438.5</c:v>
                </c:pt>
              </c:numCache>
            </c:numRef>
          </c:val>
        </c:ser>
        <c:ser>
          <c:idx val="9"/>
          <c:order val="9"/>
          <c:tx>
            <c:strRef>
              <c:f>'Источник финансирования 2'!$L$1:$L$774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Внебюджетные источники Объем финансирования 
2016 год 
 (тыс. руб.)  11 Муниципал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2'!$L$775:$L$795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485735.77999999997</c:v>
                </c:pt>
              </c:numCache>
            </c:numRef>
          </c:val>
        </c:ser>
        <c:ser>
          <c:idx val="10"/>
          <c:order val="10"/>
          <c:tx>
            <c:strRef>
              <c:f>'Источник финансирования 2'!$M$1:$M$774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Внебюджетные источники Профинансировано 
 (тыс. руб.)  12 Муниципальная программа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2'!$M$775:$M$795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198909.69</c:v>
                </c:pt>
              </c:numCache>
            </c:numRef>
          </c:val>
        </c:ser>
        <c:ser>
          <c:idx val="11"/>
          <c:order val="11"/>
          <c:tx>
            <c:strRef>
              <c:f>'Источник финансирования 2'!$N$1:$N$774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ВСЕГО Объем финансирования 
2016 год 
 (тыс. руб.)  13 Муниципальная программа : 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2'!$N$775:$N$795</c:f>
              <c:numCache>
                <c:ptCount val="21"/>
                <c:pt idx="0">
                  <c:v>1820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4835.5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3712.5</c:v>
                </c:pt>
                <c:pt idx="17">
                  <c:v>943</c:v>
                </c:pt>
                <c:pt idx="18">
                  <c:v>6655.5</c:v>
                </c:pt>
                <c:pt idx="20">
                  <c:v>1151118.84</c:v>
                </c:pt>
              </c:numCache>
            </c:numRef>
          </c:val>
        </c:ser>
        <c:ser>
          <c:idx val="12"/>
          <c:order val="12"/>
          <c:tx>
            <c:strRef>
              <c:f>'Источник финансирования 2'!$O$1:$O$774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ВСЕГО Профинансировано 
 (тыс. руб.)  14 Муниципальная программа : «Развитие обра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2'!$O$775:$O$795</c:f>
              <c:numCache>
                <c:ptCount val="21"/>
                <c:pt idx="0">
                  <c:v>1789.8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4835.5</c:v>
                </c:pt>
                <c:pt idx="13">
                  <c:v>180</c:v>
                </c:pt>
                <c:pt idx="14">
                  <c:v>80</c:v>
                </c:pt>
                <c:pt idx="15">
                  <c:v>100</c:v>
                </c:pt>
                <c:pt idx="16">
                  <c:v>3712.5</c:v>
                </c:pt>
                <c:pt idx="17">
                  <c:v>943</c:v>
                </c:pt>
                <c:pt idx="18">
                  <c:v>6625.3</c:v>
                </c:pt>
                <c:pt idx="20">
                  <c:v>831961.4299999999</c:v>
                </c:pt>
              </c:numCache>
            </c:numRef>
          </c:val>
        </c:ser>
        <c:ser>
          <c:idx val="13"/>
          <c:order val="13"/>
          <c:tx>
            <c:strRef>
              <c:f>'Источник финансирования 2'!$P$1:$P$774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Показатели, характеризующие достижение цели Профинансировано 
 (тыс. руб.)  15 Му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2'!$P$775:$P$795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'Источник финансирования 2'!$Q$1:$Q$774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Единица измерения Профинансировано 
 (тыс. руб.)  16 Муниципальная программа : «Р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2'!$Q$775:$Q$795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'Источник финансирования 2'!$R$1:$R$774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Базовое значение показателя (на начало реализации Программы) Профинансировано 
 (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2'!$R$775:$R$795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'Источник финансирования 2'!$S$1:$S$774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Планируемое значение показателя на 2016 год Профинансировано 
 (тыс. руб.)  18 Му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2'!$S$775:$S$795</c:f>
              <c:numCache>
                <c:ptCount val="21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100</c:v>
                </c:pt>
                <c:pt idx="12">
                  <c:v>1</c:v>
                </c:pt>
                <c:pt idx="13">
                  <c:v>27.03</c:v>
                </c:pt>
                <c:pt idx="14">
                  <c:v>47.6</c:v>
                </c:pt>
              </c:numCache>
            </c:numRef>
          </c:val>
        </c:ser>
        <c:ser>
          <c:idx val="17"/>
          <c:order val="17"/>
          <c:tx>
            <c:strRef>
              <c:f>'Источник финансирования 2'!$T$1:$T$774</c:f>
              <c:strCache>
                <c:ptCount val="1"/>
                <c:pt idx="0">
                  <c:v>Оценка эффективности  муниципальных программ 
 Лотошинского муниципального района  за 2016 год 
 Государственный заказчик: Администрация Лотошинского муниципального района
  Достигнутое значение показателя за 2016 год Профинансировано 
 (тыс. руб.)  19 Му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финансирования 2'!$B$775:$B$795</c:f>
              <c:strCache>
                <c:ptCount val="21"/>
                <c:pt idx="0">
                  <c:v>Мероприятие 1.1</c:v>
                </c:pt>
                <c:pt idx="1">
                  <c:v>Мероприятие 1.2</c:v>
                </c:pt>
                <c:pt idx="2">
                  <c:v>Мероприятие 1.3</c:v>
                </c:pt>
                <c:pt idx="3">
                  <c:v>Мероприятие 1.4</c:v>
                </c:pt>
                <c:pt idx="6">
                  <c:v>Задача 2.</c:v>
                </c:pt>
                <c:pt idx="7">
                  <c:v>Мероприятие 2.1</c:v>
                </c:pt>
                <c:pt idx="8">
                  <c:v>Мероприятие 2.2</c:v>
                </c:pt>
                <c:pt idx="9">
                  <c:v>Мероприятие 2.3</c:v>
                </c:pt>
                <c:pt idx="10">
                  <c:v>Мероприятие 2.4</c:v>
                </c:pt>
                <c:pt idx="11">
                  <c:v>Мероприятие 2.5</c:v>
                </c:pt>
                <c:pt idx="12">
                  <c:v>Задача 3.</c:v>
                </c:pt>
                <c:pt idx="13">
                  <c:v>Мероприятие 3.1</c:v>
                </c:pt>
                <c:pt idx="14">
                  <c:v>Мероприятие 3.1.1</c:v>
                </c:pt>
                <c:pt idx="15">
                  <c:v>Мероприятие 3.1.2</c:v>
                </c:pt>
                <c:pt idx="16">
                  <c:v>Мероприятие 3.2</c:v>
                </c:pt>
                <c:pt idx="17">
                  <c:v>Мероприятие 3.3</c:v>
                </c:pt>
                <c:pt idx="18">
                  <c:v>Итого по муниципальной программе</c:v>
                </c:pt>
                <c:pt idx="19">
                  <c:v>Индекс результативности Программы - 45,4 ; Индекс эффективности Программы - 45,2 &lt; 0,8; Качественная оценка Программы - низкоэффективная</c:v>
                </c:pt>
                <c:pt idx="20">
                  <c:v>Всего по всем муниципальным программ</c:v>
                </c:pt>
              </c:strCache>
            </c:strRef>
          </c:cat>
          <c:val>
            <c:numRef>
              <c:f>'Источник финансирования 2'!$T$775:$T$795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100</c:v>
                </c:pt>
                <c:pt idx="12">
                  <c:v>1</c:v>
                </c:pt>
                <c:pt idx="13">
                  <c:v>27.03</c:v>
                </c:pt>
                <c:pt idx="14">
                  <c:v>47.6</c:v>
                </c:pt>
              </c:numCache>
            </c:numRef>
          </c:val>
        </c:ser>
        <c:axId val="62023138"/>
        <c:axId val="21337331"/>
      </c:barChart>
      <c:catAx>
        <c:axId val="62023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337331"/>
        <c:crosses val="autoZero"/>
        <c:auto val="1"/>
        <c:lblOffset val="100"/>
        <c:tickLblSkip val="1"/>
        <c:noMultiLvlLbl val="0"/>
      </c:catAx>
      <c:valAx>
        <c:axId val="213373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23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325"/>
          <c:y val="0.07175"/>
          <c:w val="0.338"/>
          <c:h val="0.8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95"/>
  <sheetViews>
    <sheetView showGridLines="0" tabSelected="1" zoomScalePageLayoutView="0" workbookViewId="0" topLeftCell="D1">
      <selection activeCell="W8" sqref="W8"/>
    </sheetView>
  </sheetViews>
  <sheetFormatPr defaultColWidth="10.140625" defaultRowHeight="14.25" customHeight="1"/>
  <cols>
    <col min="1" max="1" width="1.1484375" style="0" customWidth="1"/>
    <col min="2" max="2" width="9.00390625" style="0" customWidth="1"/>
    <col min="3" max="3" width="39.7109375" style="0" customWidth="1"/>
    <col min="4" max="6" width="11.421875" style="0" customWidth="1"/>
    <col min="7" max="7" width="13.421875" style="0" customWidth="1"/>
    <col min="8" max="8" width="11.7109375" style="0" customWidth="1"/>
    <col min="9" max="9" width="13.57421875" style="0" customWidth="1"/>
    <col min="10" max="10" width="11.7109375" style="0" customWidth="1"/>
    <col min="11" max="11" width="10.28125" style="0" customWidth="1"/>
    <col min="12" max="12" width="11.421875" style="0" customWidth="1"/>
    <col min="13" max="13" width="13.421875" style="0" customWidth="1"/>
    <col min="14" max="14" width="15.00390625" style="0" customWidth="1"/>
    <col min="15" max="15" width="11.7109375" style="0" customWidth="1"/>
    <col min="16" max="16" width="37.8515625" style="0" customWidth="1"/>
  </cols>
  <sheetData>
    <row r="1" spans="1:7" ht="72" customHeight="1">
      <c r="A1" s="1"/>
      <c r="B1" s="194" t="s">
        <v>1344</v>
      </c>
      <c r="C1" s="331"/>
      <c r="D1" s="331"/>
      <c r="E1" s="331"/>
      <c r="F1" s="331"/>
      <c r="G1" s="331"/>
    </row>
    <row r="2" spans="1:20" ht="51.75" customHeight="1">
      <c r="A2" s="1"/>
      <c r="B2" s="255" t="s">
        <v>0</v>
      </c>
      <c r="C2" s="255" t="s">
        <v>1</v>
      </c>
      <c r="D2" s="196" t="s">
        <v>272</v>
      </c>
      <c r="E2" s="256"/>
      <c r="F2" s="257" t="s">
        <v>106</v>
      </c>
      <c r="G2" s="258"/>
      <c r="H2" s="215" t="s">
        <v>109</v>
      </c>
      <c r="I2" s="216"/>
      <c r="J2" s="387" t="s">
        <v>900</v>
      </c>
      <c r="K2" s="388"/>
      <c r="L2" s="215" t="s">
        <v>110</v>
      </c>
      <c r="M2" s="216"/>
      <c r="N2" s="215" t="s">
        <v>154</v>
      </c>
      <c r="O2" s="216"/>
      <c r="P2" s="204" t="s">
        <v>111</v>
      </c>
      <c r="Q2" s="204" t="s">
        <v>112</v>
      </c>
      <c r="R2" s="204" t="s">
        <v>113</v>
      </c>
      <c r="S2" s="204" t="s">
        <v>114</v>
      </c>
      <c r="T2" s="204" t="s">
        <v>115</v>
      </c>
    </row>
    <row r="3" spans="1:20" ht="65.25" customHeight="1">
      <c r="A3" s="1"/>
      <c r="B3" s="338"/>
      <c r="C3" s="344"/>
      <c r="D3" s="142" t="s">
        <v>2</v>
      </c>
      <c r="E3" s="142" t="s">
        <v>3</v>
      </c>
      <c r="F3" s="142" t="s">
        <v>2</v>
      </c>
      <c r="G3" s="142" t="s">
        <v>3</v>
      </c>
      <c r="H3" s="142" t="s">
        <v>2</v>
      </c>
      <c r="I3" s="142" t="s">
        <v>3</v>
      </c>
      <c r="J3" s="142" t="s">
        <v>2</v>
      </c>
      <c r="K3" s="142" t="s">
        <v>3</v>
      </c>
      <c r="L3" s="142" t="s">
        <v>2</v>
      </c>
      <c r="M3" s="142" t="s">
        <v>3</v>
      </c>
      <c r="N3" s="142" t="s">
        <v>2</v>
      </c>
      <c r="O3" s="142" t="s">
        <v>3</v>
      </c>
      <c r="P3" s="322"/>
      <c r="Q3" s="322"/>
      <c r="R3" s="322"/>
      <c r="S3" s="322"/>
      <c r="T3" s="322"/>
    </row>
    <row r="4" spans="1:20" ht="18.75" customHeight="1">
      <c r="A4" s="1"/>
      <c r="B4" s="6" t="s">
        <v>4</v>
      </c>
      <c r="C4" s="6" t="s">
        <v>5</v>
      </c>
      <c r="D4" s="6" t="s">
        <v>6</v>
      </c>
      <c r="E4" s="6" t="s">
        <v>449</v>
      </c>
      <c r="F4" s="6" t="s">
        <v>7</v>
      </c>
      <c r="G4" s="6" t="s">
        <v>8</v>
      </c>
      <c r="H4" s="6" t="s">
        <v>770</v>
      </c>
      <c r="I4" s="6" t="s">
        <v>771</v>
      </c>
      <c r="J4" s="6" t="s">
        <v>107</v>
      </c>
      <c r="K4" s="6" t="s">
        <v>772</v>
      </c>
      <c r="L4" s="6" t="s">
        <v>773</v>
      </c>
      <c r="M4" s="6" t="s">
        <v>108</v>
      </c>
      <c r="N4" s="6" t="s">
        <v>774</v>
      </c>
      <c r="O4" s="6" t="s">
        <v>775</v>
      </c>
      <c r="P4" s="6" t="s">
        <v>620</v>
      </c>
      <c r="Q4" s="6" t="s">
        <v>776</v>
      </c>
      <c r="R4" s="6" t="s">
        <v>777</v>
      </c>
      <c r="S4" s="6" t="s">
        <v>934</v>
      </c>
      <c r="T4" s="6" t="s">
        <v>935</v>
      </c>
    </row>
    <row r="5" spans="1:20" ht="18.75" customHeight="1">
      <c r="A5" s="1"/>
      <c r="B5" s="205" t="s">
        <v>116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</row>
    <row r="6" spans="1:20" ht="18.75" customHeight="1">
      <c r="A6" s="1"/>
      <c r="B6" s="217" t="s">
        <v>117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</row>
    <row r="7" spans="1:20" ht="118.5" customHeight="1">
      <c r="A7" s="1"/>
      <c r="B7" s="37" t="s">
        <v>118</v>
      </c>
      <c r="C7" s="37" t="s">
        <v>119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f>F7+H7+L7</f>
        <v>0</v>
      </c>
      <c r="O7" s="33">
        <f>G7+I7+M7</f>
        <v>0</v>
      </c>
      <c r="P7" s="38" t="s">
        <v>128</v>
      </c>
      <c r="Q7" s="28" t="s">
        <v>130</v>
      </c>
      <c r="R7" s="29" t="s">
        <v>131</v>
      </c>
      <c r="S7" s="29">
        <v>100</v>
      </c>
      <c r="T7" s="29">
        <v>100</v>
      </c>
    </row>
    <row r="8" spans="1:20" ht="127.5" customHeight="1">
      <c r="A8" s="1"/>
      <c r="B8" s="39" t="s">
        <v>9</v>
      </c>
      <c r="C8" s="39" t="s">
        <v>10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f aca="true" t="shared" si="0" ref="N8:N25">F8+H8+L8</f>
        <v>0</v>
      </c>
      <c r="O8" s="34">
        <f aca="true" t="shared" si="1" ref="O8:O25">G8+I8+M8</f>
        <v>0</v>
      </c>
      <c r="P8" s="38" t="s">
        <v>129</v>
      </c>
      <c r="Q8" s="28" t="s">
        <v>130</v>
      </c>
      <c r="R8" s="29" t="s">
        <v>132</v>
      </c>
      <c r="S8" s="29">
        <v>30</v>
      </c>
      <c r="T8" s="29">
        <v>91.19</v>
      </c>
    </row>
    <row r="9" spans="1:20" ht="85.5" customHeight="1">
      <c r="A9" s="1"/>
      <c r="B9" s="37" t="s">
        <v>120</v>
      </c>
      <c r="C9" s="37" t="s">
        <v>121</v>
      </c>
      <c r="D9" s="33">
        <v>0</v>
      </c>
      <c r="E9" s="33">
        <v>0</v>
      </c>
      <c r="F9" s="33">
        <v>58053</v>
      </c>
      <c r="G9" s="33">
        <v>56577.3</v>
      </c>
      <c r="H9" s="33">
        <v>36841.8</v>
      </c>
      <c r="I9" s="33">
        <v>34129.4</v>
      </c>
      <c r="J9" s="33">
        <v>0</v>
      </c>
      <c r="K9" s="33">
        <v>0</v>
      </c>
      <c r="L9" s="33">
        <v>0</v>
      </c>
      <c r="M9" s="33">
        <v>0</v>
      </c>
      <c r="N9" s="33">
        <f t="shared" si="0"/>
        <v>94894.8</v>
      </c>
      <c r="O9" s="33">
        <f t="shared" si="1"/>
        <v>90706.70000000001</v>
      </c>
      <c r="P9" s="343" t="s">
        <v>133</v>
      </c>
      <c r="Q9" s="345" t="s">
        <v>130</v>
      </c>
      <c r="R9" s="345" t="s">
        <v>7</v>
      </c>
      <c r="S9" s="345">
        <v>60</v>
      </c>
      <c r="T9" s="345">
        <v>100</v>
      </c>
    </row>
    <row r="10" spans="1:20" ht="55.5" customHeight="1">
      <c r="A10" s="1"/>
      <c r="B10" s="39" t="s">
        <v>11</v>
      </c>
      <c r="C10" s="39" t="s">
        <v>12</v>
      </c>
      <c r="D10" s="34">
        <v>0</v>
      </c>
      <c r="E10" s="34">
        <v>0</v>
      </c>
      <c r="F10" s="34">
        <v>4376</v>
      </c>
      <c r="G10" s="34">
        <v>2900.3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f t="shared" si="0"/>
        <v>4376</v>
      </c>
      <c r="O10" s="34">
        <f t="shared" si="1"/>
        <v>2900.3</v>
      </c>
      <c r="P10" s="343"/>
      <c r="Q10" s="345"/>
      <c r="R10" s="345"/>
      <c r="S10" s="345"/>
      <c r="T10" s="345"/>
    </row>
    <row r="11" spans="1:20" ht="93" customHeight="1">
      <c r="A11" s="1"/>
      <c r="B11" s="39" t="s">
        <v>13</v>
      </c>
      <c r="C11" s="39" t="s">
        <v>14</v>
      </c>
      <c r="D11" s="34">
        <v>0</v>
      </c>
      <c r="E11" s="34">
        <v>0</v>
      </c>
      <c r="F11" s="34">
        <v>52977</v>
      </c>
      <c r="G11" s="34">
        <v>52977</v>
      </c>
      <c r="H11" s="34">
        <v>15156</v>
      </c>
      <c r="I11" s="34">
        <v>14570.3</v>
      </c>
      <c r="J11" s="34">
        <v>0</v>
      </c>
      <c r="K11" s="34">
        <v>0</v>
      </c>
      <c r="L11" s="34">
        <v>0</v>
      </c>
      <c r="M11" s="34">
        <v>0</v>
      </c>
      <c r="N11" s="34">
        <f t="shared" si="0"/>
        <v>68133</v>
      </c>
      <c r="O11" s="34">
        <f t="shared" si="1"/>
        <v>67547.3</v>
      </c>
      <c r="P11" s="343"/>
      <c r="Q11" s="345"/>
      <c r="R11" s="345"/>
      <c r="S11" s="345"/>
      <c r="T11" s="345"/>
    </row>
    <row r="12" spans="1:20" ht="18.75" customHeight="1">
      <c r="A12" s="1"/>
      <c r="B12" s="39" t="s">
        <v>15</v>
      </c>
      <c r="C12" s="39" t="s">
        <v>16</v>
      </c>
      <c r="D12" s="34">
        <v>0</v>
      </c>
      <c r="E12" s="34">
        <v>0</v>
      </c>
      <c r="F12" s="34">
        <v>0</v>
      </c>
      <c r="G12" s="34">
        <v>0</v>
      </c>
      <c r="H12" s="34">
        <v>4752.8</v>
      </c>
      <c r="I12" s="34">
        <v>4681.8</v>
      </c>
      <c r="J12" s="34">
        <v>0</v>
      </c>
      <c r="K12" s="34">
        <v>0</v>
      </c>
      <c r="L12" s="34">
        <v>0</v>
      </c>
      <c r="M12" s="34">
        <v>0</v>
      </c>
      <c r="N12" s="34">
        <f t="shared" si="0"/>
        <v>4752.8</v>
      </c>
      <c r="O12" s="34">
        <f t="shared" si="1"/>
        <v>4681.8</v>
      </c>
      <c r="P12" s="343"/>
      <c r="Q12" s="345"/>
      <c r="R12" s="345"/>
      <c r="S12" s="345"/>
      <c r="T12" s="345"/>
    </row>
    <row r="13" spans="1:20" ht="28.5" customHeight="1">
      <c r="A13" s="1"/>
      <c r="B13" s="39" t="s">
        <v>18</v>
      </c>
      <c r="C13" s="39" t="s">
        <v>19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f t="shared" si="0"/>
        <v>0</v>
      </c>
      <c r="O13" s="34">
        <f t="shared" si="1"/>
        <v>0</v>
      </c>
      <c r="P13" s="343"/>
      <c r="Q13" s="345"/>
      <c r="R13" s="345"/>
      <c r="S13" s="345"/>
      <c r="T13" s="345"/>
    </row>
    <row r="14" spans="1:20" ht="28.5" customHeight="1">
      <c r="A14" s="1"/>
      <c r="B14" s="39" t="s">
        <v>20</v>
      </c>
      <c r="C14" s="39" t="s">
        <v>21</v>
      </c>
      <c r="D14" s="34">
        <v>0</v>
      </c>
      <c r="E14" s="34">
        <v>0</v>
      </c>
      <c r="F14" s="34">
        <v>0</v>
      </c>
      <c r="G14" s="34">
        <v>0</v>
      </c>
      <c r="H14" s="34">
        <v>16933</v>
      </c>
      <c r="I14" s="34">
        <v>14877.3</v>
      </c>
      <c r="J14" s="34">
        <v>0</v>
      </c>
      <c r="K14" s="34">
        <v>0</v>
      </c>
      <c r="L14" s="34">
        <v>0</v>
      </c>
      <c r="M14" s="34">
        <v>0</v>
      </c>
      <c r="N14" s="34">
        <f t="shared" si="0"/>
        <v>16933</v>
      </c>
      <c r="O14" s="34">
        <f t="shared" si="1"/>
        <v>14877.3</v>
      </c>
      <c r="P14" s="343"/>
      <c r="Q14" s="345"/>
      <c r="R14" s="345"/>
      <c r="S14" s="345"/>
      <c r="T14" s="345"/>
    </row>
    <row r="15" spans="1:20" ht="28.5" customHeight="1">
      <c r="A15" s="1"/>
      <c r="B15" s="39" t="s">
        <v>22</v>
      </c>
      <c r="C15" s="39" t="s">
        <v>23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f t="shared" si="0"/>
        <v>0</v>
      </c>
      <c r="O15" s="34">
        <f t="shared" si="1"/>
        <v>0</v>
      </c>
      <c r="P15" s="343"/>
      <c r="Q15" s="345"/>
      <c r="R15" s="345"/>
      <c r="S15" s="345"/>
      <c r="T15" s="345"/>
    </row>
    <row r="16" spans="1:20" ht="55.5" customHeight="1">
      <c r="A16" s="1"/>
      <c r="B16" s="39" t="s">
        <v>24</v>
      </c>
      <c r="C16" s="39" t="s">
        <v>25</v>
      </c>
      <c r="D16" s="34">
        <v>0</v>
      </c>
      <c r="E16" s="34">
        <v>0</v>
      </c>
      <c r="F16" s="34">
        <v>700</v>
      </c>
      <c r="G16" s="34">
        <v>700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f t="shared" si="0"/>
        <v>700</v>
      </c>
      <c r="O16" s="34">
        <f t="shared" si="1"/>
        <v>700</v>
      </c>
      <c r="P16" s="343"/>
      <c r="Q16" s="345"/>
      <c r="R16" s="345"/>
      <c r="S16" s="345"/>
      <c r="T16" s="345"/>
    </row>
    <row r="17" spans="1:20" ht="55.5" customHeight="1">
      <c r="A17" s="1"/>
      <c r="B17" s="37" t="s">
        <v>123</v>
      </c>
      <c r="C17" s="37" t="s">
        <v>124</v>
      </c>
      <c r="D17" s="33">
        <v>0</v>
      </c>
      <c r="E17" s="33">
        <v>0</v>
      </c>
      <c r="F17" s="33">
        <v>0</v>
      </c>
      <c r="G17" s="33">
        <v>0</v>
      </c>
      <c r="H17" s="33">
        <v>3.4</v>
      </c>
      <c r="I17" s="33">
        <v>3.4</v>
      </c>
      <c r="J17" s="33">
        <v>0</v>
      </c>
      <c r="K17" s="33">
        <v>0</v>
      </c>
      <c r="L17" s="33">
        <v>0</v>
      </c>
      <c r="M17" s="33">
        <v>0</v>
      </c>
      <c r="N17" s="33">
        <f t="shared" si="0"/>
        <v>3.4</v>
      </c>
      <c r="O17" s="33">
        <f t="shared" si="1"/>
        <v>3.4</v>
      </c>
      <c r="P17" s="343" t="s">
        <v>134</v>
      </c>
      <c r="Q17" s="323" t="s">
        <v>130</v>
      </c>
      <c r="R17" s="323" t="s">
        <v>135</v>
      </c>
      <c r="S17" s="323">
        <v>20</v>
      </c>
      <c r="T17" s="323">
        <v>100</v>
      </c>
    </row>
    <row r="18" spans="1:20" ht="63" customHeight="1">
      <c r="A18" s="1"/>
      <c r="B18" s="39" t="s">
        <v>26</v>
      </c>
      <c r="C18" s="39" t="s">
        <v>27</v>
      </c>
      <c r="D18" s="34">
        <v>0</v>
      </c>
      <c r="E18" s="34">
        <v>0</v>
      </c>
      <c r="F18" s="34">
        <v>0</v>
      </c>
      <c r="G18" s="34">
        <v>0</v>
      </c>
      <c r="H18" s="34">
        <v>3.4</v>
      </c>
      <c r="I18" s="34">
        <v>3.4</v>
      </c>
      <c r="J18" s="34">
        <v>0</v>
      </c>
      <c r="K18" s="34">
        <v>0</v>
      </c>
      <c r="L18" s="34">
        <v>0</v>
      </c>
      <c r="M18" s="34">
        <v>0</v>
      </c>
      <c r="N18" s="34">
        <f t="shared" si="0"/>
        <v>3.4</v>
      </c>
      <c r="O18" s="34">
        <f t="shared" si="1"/>
        <v>3.4</v>
      </c>
      <c r="P18" s="343"/>
      <c r="Q18" s="323"/>
      <c r="R18" s="323"/>
      <c r="S18" s="323"/>
      <c r="T18" s="323"/>
    </row>
    <row r="19" spans="1:20" ht="72" customHeight="1">
      <c r="A19" s="1"/>
      <c r="B19" s="39" t="s">
        <v>28</v>
      </c>
      <c r="C19" s="39" t="s">
        <v>29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f t="shared" si="0"/>
        <v>0</v>
      </c>
      <c r="O19" s="34">
        <f t="shared" si="1"/>
        <v>0</v>
      </c>
      <c r="P19" s="28" t="s">
        <v>136</v>
      </c>
      <c r="Q19" s="28" t="s">
        <v>130</v>
      </c>
      <c r="R19" s="29" t="s">
        <v>137</v>
      </c>
      <c r="S19" s="29">
        <v>83</v>
      </c>
      <c r="T19" s="29">
        <v>87.5</v>
      </c>
    </row>
    <row r="20" spans="1:20" ht="56.25" customHeight="1">
      <c r="A20" s="1"/>
      <c r="B20" s="37" t="s">
        <v>122</v>
      </c>
      <c r="C20" s="37" t="s">
        <v>125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f t="shared" si="0"/>
        <v>0</v>
      </c>
      <c r="O20" s="33">
        <f t="shared" si="1"/>
        <v>0</v>
      </c>
      <c r="P20" s="343" t="s">
        <v>138</v>
      </c>
      <c r="Q20" s="323" t="s">
        <v>130</v>
      </c>
      <c r="R20" s="323" t="s">
        <v>131</v>
      </c>
      <c r="S20" s="323">
        <v>104.3</v>
      </c>
      <c r="T20" s="323">
        <v>104.54</v>
      </c>
    </row>
    <row r="21" spans="1:20" ht="65.25" customHeight="1">
      <c r="A21" s="1"/>
      <c r="B21" s="39" t="s">
        <v>30</v>
      </c>
      <c r="C21" s="39" t="s">
        <v>31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f t="shared" si="0"/>
        <v>0</v>
      </c>
      <c r="O21" s="34">
        <f t="shared" si="1"/>
        <v>0</v>
      </c>
      <c r="P21" s="343"/>
      <c r="Q21" s="323"/>
      <c r="R21" s="323"/>
      <c r="S21" s="323"/>
      <c r="T21" s="323"/>
    </row>
    <row r="22" spans="1:20" ht="32.25" customHeight="1">
      <c r="A22" s="1"/>
      <c r="B22" s="37" t="s">
        <v>126</v>
      </c>
      <c r="C22" s="37" t="s">
        <v>127</v>
      </c>
      <c r="D22" s="33">
        <v>0</v>
      </c>
      <c r="E22" s="33">
        <v>0</v>
      </c>
      <c r="F22" s="33">
        <v>25.3</v>
      </c>
      <c r="G22" s="33">
        <v>25.3</v>
      </c>
      <c r="H22" s="33">
        <v>159.6</v>
      </c>
      <c r="I22" s="33">
        <v>138.1</v>
      </c>
      <c r="J22" s="33">
        <v>0</v>
      </c>
      <c r="K22" s="33">
        <v>0</v>
      </c>
      <c r="L22" s="33">
        <v>0</v>
      </c>
      <c r="M22" s="33">
        <v>0</v>
      </c>
      <c r="N22" s="33">
        <f t="shared" si="0"/>
        <v>184.9</v>
      </c>
      <c r="O22" s="33">
        <f t="shared" si="1"/>
        <v>163.4</v>
      </c>
      <c r="P22" s="28" t="s">
        <v>139</v>
      </c>
      <c r="Q22" s="28" t="s">
        <v>130</v>
      </c>
      <c r="R22" s="29" t="s">
        <v>131</v>
      </c>
      <c r="S22" s="29">
        <v>100</v>
      </c>
      <c r="T22" s="29">
        <v>100</v>
      </c>
    </row>
    <row r="23" spans="1:20" ht="65.25" customHeight="1">
      <c r="A23" s="1"/>
      <c r="B23" s="39" t="s">
        <v>32</v>
      </c>
      <c r="C23" s="39" t="s">
        <v>33</v>
      </c>
      <c r="D23" s="34">
        <v>0</v>
      </c>
      <c r="E23" s="34">
        <v>0</v>
      </c>
      <c r="F23" s="34">
        <v>25.3</v>
      </c>
      <c r="G23" s="34">
        <v>25.3</v>
      </c>
      <c r="H23" s="34">
        <v>141.2</v>
      </c>
      <c r="I23" s="34">
        <v>138.1</v>
      </c>
      <c r="J23" s="34">
        <v>0</v>
      </c>
      <c r="K23" s="34">
        <v>0</v>
      </c>
      <c r="L23" s="34">
        <v>0</v>
      </c>
      <c r="M23" s="34">
        <v>0</v>
      </c>
      <c r="N23" s="34">
        <f t="shared" si="0"/>
        <v>166.5</v>
      </c>
      <c r="O23" s="34">
        <f t="shared" si="1"/>
        <v>163.4</v>
      </c>
      <c r="P23" s="324" t="s">
        <v>140</v>
      </c>
      <c r="Q23" s="324" t="s">
        <v>130</v>
      </c>
      <c r="R23" s="342" t="s">
        <v>131</v>
      </c>
      <c r="S23" s="342">
        <v>100</v>
      </c>
      <c r="T23" s="342">
        <v>100</v>
      </c>
    </row>
    <row r="24" spans="1:20" ht="18.75" customHeight="1">
      <c r="A24" s="1"/>
      <c r="B24" s="39" t="s">
        <v>34</v>
      </c>
      <c r="C24" s="39" t="s">
        <v>35</v>
      </c>
      <c r="D24" s="34">
        <v>0</v>
      </c>
      <c r="E24" s="34">
        <v>0</v>
      </c>
      <c r="F24" s="34">
        <v>0</v>
      </c>
      <c r="G24" s="34">
        <v>0</v>
      </c>
      <c r="H24" s="34">
        <v>18.4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f t="shared" si="0"/>
        <v>18.4</v>
      </c>
      <c r="O24" s="34">
        <f t="shared" si="1"/>
        <v>0</v>
      </c>
      <c r="P24" s="325"/>
      <c r="Q24" s="325"/>
      <c r="R24" s="325"/>
      <c r="S24" s="325"/>
      <c r="T24" s="325"/>
    </row>
    <row r="25" spans="1:20" ht="27" customHeight="1">
      <c r="A25" s="1"/>
      <c r="B25" s="332" t="s">
        <v>214</v>
      </c>
      <c r="C25" s="332"/>
      <c r="D25" s="139">
        <v>0</v>
      </c>
      <c r="E25" s="139">
        <v>0</v>
      </c>
      <c r="F25" s="35">
        <f aca="true" t="shared" si="2" ref="F25:M25">F7+F9+F17+F20+F22</f>
        <v>58078.3</v>
      </c>
      <c r="G25" s="35">
        <f t="shared" si="2"/>
        <v>56602.600000000006</v>
      </c>
      <c r="H25" s="35">
        <f t="shared" si="2"/>
        <v>37004.8</v>
      </c>
      <c r="I25" s="35">
        <f t="shared" si="2"/>
        <v>34270.9</v>
      </c>
      <c r="J25" s="33">
        <v>0</v>
      </c>
      <c r="K25" s="33">
        <v>0</v>
      </c>
      <c r="L25" s="35">
        <f t="shared" si="2"/>
        <v>0</v>
      </c>
      <c r="M25" s="35">
        <f t="shared" si="2"/>
        <v>0</v>
      </c>
      <c r="N25" s="35">
        <f t="shared" si="0"/>
        <v>95083.1</v>
      </c>
      <c r="O25" s="35">
        <f t="shared" si="1"/>
        <v>90873.5</v>
      </c>
      <c r="P25" s="9"/>
      <c r="Q25" s="9"/>
      <c r="R25" s="9"/>
      <c r="S25" s="9"/>
      <c r="T25" s="32"/>
    </row>
    <row r="26" spans="1:20" ht="27" customHeight="1">
      <c r="A26" s="1"/>
      <c r="B26" s="373" t="s">
        <v>1297</v>
      </c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5"/>
    </row>
    <row r="27" spans="1:20" ht="51" customHeight="1">
      <c r="A27" s="1"/>
      <c r="B27" s="257" t="s">
        <v>141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6"/>
    </row>
    <row r="28" spans="1:20" ht="51" customHeight="1">
      <c r="A28" s="1"/>
      <c r="B28" s="15" t="s">
        <v>118</v>
      </c>
      <c r="C28" s="15" t="s">
        <v>142</v>
      </c>
      <c r="D28" s="87">
        <v>0</v>
      </c>
      <c r="E28" s="87">
        <v>0</v>
      </c>
      <c r="F28" s="16">
        <v>0</v>
      </c>
      <c r="G28" s="17">
        <v>0</v>
      </c>
      <c r="H28" s="16">
        <v>7120.5</v>
      </c>
      <c r="I28" s="16">
        <v>5864.1</v>
      </c>
      <c r="J28" s="16">
        <v>0</v>
      </c>
      <c r="K28" s="16">
        <v>0</v>
      </c>
      <c r="L28" s="16">
        <v>0</v>
      </c>
      <c r="M28" s="17">
        <v>0</v>
      </c>
      <c r="N28" s="33">
        <f>F28+H28+L28</f>
        <v>7120.5</v>
      </c>
      <c r="O28" s="33">
        <f>G28+I28+M28</f>
        <v>5864.1</v>
      </c>
      <c r="P28" s="340" t="s">
        <v>155</v>
      </c>
      <c r="Q28" s="341" t="s">
        <v>130</v>
      </c>
      <c r="R28" s="341" t="s">
        <v>156</v>
      </c>
      <c r="S28" s="341">
        <v>56</v>
      </c>
      <c r="T28" s="341">
        <v>76.3</v>
      </c>
    </row>
    <row r="29" spans="1:20" ht="55.5" customHeight="1">
      <c r="A29" s="1"/>
      <c r="B29" s="10" t="s">
        <v>9</v>
      </c>
      <c r="C29" s="10" t="s">
        <v>36</v>
      </c>
      <c r="D29" s="143">
        <v>0</v>
      </c>
      <c r="E29" s="143">
        <v>0</v>
      </c>
      <c r="F29" s="11">
        <v>0</v>
      </c>
      <c r="G29" s="12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2">
        <v>0</v>
      </c>
      <c r="N29" s="34">
        <f aca="true" t="shared" si="3" ref="N29:N98">F29+H29+L29</f>
        <v>0</v>
      </c>
      <c r="O29" s="34">
        <f aca="true" t="shared" si="4" ref="O29:O98">G29+I29+M29</f>
        <v>0</v>
      </c>
      <c r="P29" s="340"/>
      <c r="Q29" s="341"/>
      <c r="R29" s="341"/>
      <c r="S29" s="341"/>
      <c r="T29" s="341"/>
    </row>
    <row r="30" spans="1:20" ht="37.5" customHeight="1">
      <c r="A30" s="1"/>
      <c r="B30" s="2" t="s">
        <v>37</v>
      </c>
      <c r="C30" s="2" t="s">
        <v>38</v>
      </c>
      <c r="D30" s="143">
        <v>0</v>
      </c>
      <c r="E30" s="143">
        <v>0</v>
      </c>
      <c r="F30" s="3">
        <v>0</v>
      </c>
      <c r="G30" s="8">
        <v>0</v>
      </c>
      <c r="H30" s="3">
        <v>7120.5</v>
      </c>
      <c r="I30" s="3">
        <v>5864.1</v>
      </c>
      <c r="J30" s="11">
        <v>0</v>
      </c>
      <c r="K30" s="11">
        <v>0</v>
      </c>
      <c r="L30" s="3">
        <v>0</v>
      </c>
      <c r="M30" s="8">
        <v>0</v>
      </c>
      <c r="N30" s="34">
        <f t="shared" si="3"/>
        <v>7120.5</v>
      </c>
      <c r="O30" s="34">
        <f t="shared" si="4"/>
        <v>5864.1</v>
      </c>
      <c r="P30" s="340"/>
      <c r="Q30" s="341"/>
      <c r="R30" s="341"/>
      <c r="S30" s="341"/>
      <c r="T30" s="341"/>
    </row>
    <row r="31" spans="1:20" ht="65.25" customHeight="1">
      <c r="A31" s="1"/>
      <c r="B31" s="2" t="s">
        <v>39</v>
      </c>
      <c r="C31" s="2" t="s">
        <v>40</v>
      </c>
      <c r="D31" s="143">
        <v>0</v>
      </c>
      <c r="E31" s="143">
        <v>0</v>
      </c>
      <c r="F31" s="3">
        <v>0</v>
      </c>
      <c r="G31" s="8">
        <v>0</v>
      </c>
      <c r="H31" s="3">
        <v>0</v>
      </c>
      <c r="I31" s="3">
        <v>0</v>
      </c>
      <c r="J31" s="11">
        <v>0</v>
      </c>
      <c r="K31" s="11">
        <v>0</v>
      </c>
      <c r="L31" s="3">
        <v>0</v>
      </c>
      <c r="M31" s="8">
        <v>0</v>
      </c>
      <c r="N31" s="34">
        <f t="shared" si="3"/>
        <v>0</v>
      </c>
      <c r="O31" s="34">
        <f t="shared" si="4"/>
        <v>0</v>
      </c>
      <c r="P31" s="340"/>
      <c r="Q31" s="341"/>
      <c r="R31" s="341"/>
      <c r="S31" s="341"/>
      <c r="T31" s="341"/>
    </row>
    <row r="32" spans="1:20" ht="65.25" customHeight="1">
      <c r="A32" s="1"/>
      <c r="B32" s="18" t="s">
        <v>143</v>
      </c>
      <c r="C32" s="18" t="s">
        <v>144</v>
      </c>
      <c r="D32" s="87">
        <v>0</v>
      </c>
      <c r="E32" s="87">
        <v>0</v>
      </c>
      <c r="F32" s="19">
        <v>147086</v>
      </c>
      <c r="G32" s="20">
        <v>146642.5</v>
      </c>
      <c r="H32" s="19">
        <v>1017</v>
      </c>
      <c r="I32" s="19">
        <v>1017</v>
      </c>
      <c r="J32" s="16">
        <v>0</v>
      </c>
      <c r="K32" s="16">
        <v>0</v>
      </c>
      <c r="L32" s="19">
        <v>0</v>
      </c>
      <c r="M32" s="20">
        <v>0</v>
      </c>
      <c r="N32" s="33">
        <f t="shared" si="3"/>
        <v>148103</v>
      </c>
      <c r="O32" s="36">
        <f t="shared" si="4"/>
        <v>147659.5</v>
      </c>
      <c r="P32" s="346" t="s">
        <v>157</v>
      </c>
      <c r="Q32" s="324" t="s">
        <v>130</v>
      </c>
      <c r="R32" s="348" t="s">
        <v>161</v>
      </c>
      <c r="S32" s="348">
        <v>1.62</v>
      </c>
      <c r="T32" s="348">
        <v>1.62</v>
      </c>
    </row>
    <row r="33" spans="1:20" ht="65.25" customHeight="1">
      <c r="A33" s="1"/>
      <c r="B33" s="2" t="s">
        <v>11</v>
      </c>
      <c r="C33" s="2" t="s">
        <v>41</v>
      </c>
      <c r="D33" s="143">
        <v>0</v>
      </c>
      <c r="E33" s="143">
        <v>0</v>
      </c>
      <c r="F33" s="3">
        <v>5768</v>
      </c>
      <c r="G33" s="8">
        <v>5380.5</v>
      </c>
      <c r="H33" s="3">
        <v>0</v>
      </c>
      <c r="I33" s="3">
        <v>0</v>
      </c>
      <c r="J33" s="11">
        <v>0</v>
      </c>
      <c r="K33" s="11">
        <v>0</v>
      </c>
      <c r="L33" s="3">
        <v>0</v>
      </c>
      <c r="M33" s="8">
        <v>0</v>
      </c>
      <c r="N33" s="34">
        <f t="shared" si="3"/>
        <v>5768</v>
      </c>
      <c r="O33" s="34">
        <f t="shared" si="4"/>
        <v>5380.5</v>
      </c>
      <c r="P33" s="347"/>
      <c r="Q33" s="349"/>
      <c r="R33" s="348"/>
      <c r="S33" s="348"/>
      <c r="T33" s="348"/>
    </row>
    <row r="34" spans="1:20" ht="111" customHeight="1">
      <c r="A34" s="1"/>
      <c r="B34" s="2" t="s">
        <v>13</v>
      </c>
      <c r="C34" s="2" t="s">
        <v>42</v>
      </c>
      <c r="D34" s="143">
        <v>0</v>
      </c>
      <c r="E34" s="143">
        <v>0</v>
      </c>
      <c r="F34" s="3">
        <v>137363</v>
      </c>
      <c r="G34" s="8">
        <v>137362.5</v>
      </c>
      <c r="H34" s="3">
        <v>0</v>
      </c>
      <c r="I34" s="3">
        <v>0</v>
      </c>
      <c r="J34" s="11">
        <v>0</v>
      </c>
      <c r="K34" s="11">
        <v>0</v>
      </c>
      <c r="L34" s="3">
        <v>0</v>
      </c>
      <c r="M34" s="8">
        <v>0</v>
      </c>
      <c r="N34" s="34">
        <f t="shared" si="3"/>
        <v>137363</v>
      </c>
      <c r="O34" s="34">
        <f t="shared" si="4"/>
        <v>137362.5</v>
      </c>
      <c r="P34" s="347"/>
      <c r="Q34" s="349"/>
      <c r="R34" s="348"/>
      <c r="S34" s="348"/>
      <c r="T34" s="348"/>
    </row>
    <row r="35" spans="1:20" ht="46.5" customHeight="1">
      <c r="A35" s="1"/>
      <c r="B35" s="2" t="s">
        <v>15</v>
      </c>
      <c r="C35" s="2" t="s">
        <v>43</v>
      </c>
      <c r="D35" s="143">
        <v>0</v>
      </c>
      <c r="E35" s="143">
        <v>0</v>
      </c>
      <c r="F35" s="3">
        <v>961</v>
      </c>
      <c r="G35" s="8">
        <v>956.6</v>
      </c>
      <c r="H35" s="3">
        <v>0</v>
      </c>
      <c r="I35" s="3">
        <v>0</v>
      </c>
      <c r="J35" s="11">
        <v>0</v>
      </c>
      <c r="K35" s="11">
        <v>0</v>
      </c>
      <c r="L35" s="3">
        <v>0</v>
      </c>
      <c r="M35" s="8">
        <v>0</v>
      </c>
      <c r="N35" s="34">
        <f t="shared" si="3"/>
        <v>961</v>
      </c>
      <c r="O35" s="34">
        <f t="shared" si="4"/>
        <v>956.6</v>
      </c>
      <c r="P35" s="346" t="s">
        <v>158</v>
      </c>
      <c r="Q35" s="349" t="s">
        <v>130</v>
      </c>
      <c r="R35" s="348" t="s">
        <v>162</v>
      </c>
      <c r="S35" s="348">
        <v>29.2</v>
      </c>
      <c r="T35" s="348">
        <v>29.2</v>
      </c>
    </row>
    <row r="36" spans="1:20" ht="55.5" customHeight="1">
      <c r="A36" s="1"/>
      <c r="B36" s="2" t="s">
        <v>18</v>
      </c>
      <c r="C36" s="2" t="s">
        <v>44</v>
      </c>
      <c r="D36" s="143">
        <v>0</v>
      </c>
      <c r="E36" s="143">
        <v>0</v>
      </c>
      <c r="F36" s="3">
        <v>92</v>
      </c>
      <c r="G36" s="8">
        <v>92</v>
      </c>
      <c r="H36" s="3">
        <v>0</v>
      </c>
      <c r="I36" s="3">
        <v>0</v>
      </c>
      <c r="J36" s="11">
        <v>0</v>
      </c>
      <c r="K36" s="11">
        <v>0</v>
      </c>
      <c r="L36" s="3">
        <v>0</v>
      </c>
      <c r="M36" s="8">
        <v>0</v>
      </c>
      <c r="N36" s="34">
        <f t="shared" si="3"/>
        <v>92</v>
      </c>
      <c r="O36" s="34">
        <f t="shared" si="4"/>
        <v>92</v>
      </c>
      <c r="P36" s="347"/>
      <c r="Q36" s="349"/>
      <c r="R36" s="348"/>
      <c r="S36" s="348"/>
      <c r="T36" s="348"/>
    </row>
    <row r="37" spans="1:20" ht="46.5" customHeight="1">
      <c r="A37" s="1"/>
      <c r="B37" s="2" t="s">
        <v>20</v>
      </c>
      <c r="C37" s="2" t="s">
        <v>45</v>
      </c>
      <c r="D37" s="143">
        <v>0</v>
      </c>
      <c r="E37" s="143">
        <v>0</v>
      </c>
      <c r="F37" s="3">
        <v>1885</v>
      </c>
      <c r="G37" s="8">
        <v>1845</v>
      </c>
      <c r="H37" s="3">
        <v>0</v>
      </c>
      <c r="I37" s="3">
        <v>0</v>
      </c>
      <c r="J37" s="11">
        <v>0</v>
      </c>
      <c r="K37" s="11">
        <v>0</v>
      </c>
      <c r="L37" s="3">
        <v>0</v>
      </c>
      <c r="M37" s="8">
        <v>0</v>
      </c>
      <c r="N37" s="34">
        <f t="shared" si="3"/>
        <v>1885</v>
      </c>
      <c r="O37" s="34">
        <f t="shared" si="4"/>
        <v>1845</v>
      </c>
      <c r="P37" s="346" t="s">
        <v>159</v>
      </c>
      <c r="Q37" s="349" t="s">
        <v>130</v>
      </c>
      <c r="R37" s="348" t="s">
        <v>131</v>
      </c>
      <c r="S37" s="348">
        <v>100</v>
      </c>
      <c r="T37" s="348">
        <v>101</v>
      </c>
    </row>
    <row r="38" spans="1:20" ht="46.5" customHeight="1">
      <c r="A38" s="1"/>
      <c r="B38" s="2" t="s">
        <v>22</v>
      </c>
      <c r="C38" s="2" t="s">
        <v>46</v>
      </c>
      <c r="D38" s="143">
        <v>0</v>
      </c>
      <c r="E38" s="143">
        <v>0</v>
      </c>
      <c r="F38" s="3">
        <v>1017</v>
      </c>
      <c r="G38" s="8">
        <v>1005.9</v>
      </c>
      <c r="H38" s="3">
        <v>1017</v>
      </c>
      <c r="I38" s="3">
        <v>1017</v>
      </c>
      <c r="J38" s="11">
        <v>0</v>
      </c>
      <c r="K38" s="11">
        <v>0</v>
      </c>
      <c r="L38" s="3">
        <v>0</v>
      </c>
      <c r="M38" s="8">
        <v>0</v>
      </c>
      <c r="N38" s="34">
        <f t="shared" si="3"/>
        <v>2034</v>
      </c>
      <c r="O38" s="34">
        <f t="shared" si="4"/>
        <v>2022.9</v>
      </c>
      <c r="P38" s="347"/>
      <c r="Q38" s="349"/>
      <c r="R38" s="348"/>
      <c r="S38" s="348"/>
      <c r="T38" s="348"/>
    </row>
    <row r="39" spans="1:20" ht="46.5" customHeight="1">
      <c r="A39" s="1"/>
      <c r="B39" s="2" t="s">
        <v>24</v>
      </c>
      <c r="C39" s="2" t="s">
        <v>47</v>
      </c>
      <c r="D39" s="143">
        <v>0</v>
      </c>
      <c r="E39" s="143">
        <v>0</v>
      </c>
      <c r="F39" s="3">
        <v>0</v>
      </c>
      <c r="G39" s="8">
        <v>0</v>
      </c>
      <c r="H39" s="3">
        <v>0</v>
      </c>
      <c r="I39" s="3">
        <v>0</v>
      </c>
      <c r="J39" s="11">
        <v>0</v>
      </c>
      <c r="K39" s="11">
        <v>0</v>
      </c>
      <c r="L39" s="3">
        <v>0</v>
      </c>
      <c r="M39" s="8">
        <v>0</v>
      </c>
      <c r="N39" s="34">
        <f t="shared" si="3"/>
        <v>0</v>
      </c>
      <c r="O39" s="34">
        <f t="shared" si="4"/>
        <v>0</v>
      </c>
      <c r="P39" s="346" t="s">
        <v>160</v>
      </c>
      <c r="Q39" s="349" t="s">
        <v>130</v>
      </c>
      <c r="R39" s="348" t="s">
        <v>17</v>
      </c>
      <c r="S39" s="348">
        <v>92.4</v>
      </c>
      <c r="T39" s="348">
        <v>92.5</v>
      </c>
    </row>
    <row r="40" spans="1:20" ht="37.5" customHeight="1">
      <c r="A40" s="1"/>
      <c r="B40" s="2" t="s">
        <v>48</v>
      </c>
      <c r="C40" s="2" t="s">
        <v>49</v>
      </c>
      <c r="D40" s="143">
        <v>0</v>
      </c>
      <c r="E40" s="143">
        <v>0</v>
      </c>
      <c r="F40" s="3">
        <v>0</v>
      </c>
      <c r="G40" s="8">
        <v>0</v>
      </c>
      <c r="H40" s="3">
        <v>0</v>
      </c>
      <c r="I40" s="3">
        <v>0</v>
      </c>
      <c r="J40" s="11">
        <v>0</v>
      </c>
      <c r="K40" s="11">
        <v>0</v>
      </c>
      <c r="L40" s="3">
        <v>0</v>
      </c>
      <c r="M40" s="8">
        <v>0</v>
      </c>
      <c r="N40" s="34">
        <f t="shared" si="3"/>
        <v>0</v>
      </c>
      <c r="O40" s="34">
        <f t="shared" si="4"/>
        <v>0</v>
      </c>
      <c r="P40" s="347"/>
      <c r="Q40" s="349"/>
      <c r="R40" s="348"/>
      <c r="S40" s="348"/>
      <c r="T40" s="348"/>
    </row>
    <row r="41" spans="1:20" ht="37.5" customHeight="1">
      <c r="A41" s="1"/>
      <c r="B41" s="18" t="s">
        <v>145</v>
      </c>
      <c r="C41" s="18" t="s">
        <v>146</v>
      </c>
      <c r="D41" s="87">
        <v>0</v>
      </c>
      <c r="E41" s="87">
        <v>0</v>
      </c>
      <c r="F41" s="19">
        <v>1000</v>
      </c>
      <c r="G41" s="20">
        <v>1000</v>
      </c>
      <c r="H41" s="19">
        <v>100</v>
      </c>
      <c r="I41" s="19">
        <v>100</v>
      </c>
      <c r="J41" s="16">
        <v>0</v>
      </c>
      <c r="K41" s="16">
        <v>0</v>
      </c>
      <c r="L41" s="19">
        <v>0</v>
      </c>
      <c r="M41" s="20">
        <v>0</v>
      </c>
      <c r="N41" s="33">
        <f t="shared" si="3"/>
        <v>1100</v>
      </c>
      <c r="O41" s="33">
        <f t="shared" si="4"/>
        <v>1100</v>
      </c>
      <c r="P41" s="350" t="s">
        <v>163</v>
      </c>
      <c r="Q41" s="351" t="s">
        <v>130</v>
      </c>
      <c r="R41" s="353" t="s">
        <v>164</v>
      </c>
      <c r="S41" s="353">
        <v>55.5</v>
      </c>
      <c r="T41" s="353">
        <v>55.5</v>
      </c>
    </row>
    <row r="42" spans="1:20" ht="111" customHeight="1">
      <c r="A42" s="1"/>
      <c r="B42" s="2" t="s">
        <v>26</v>
      </c>
      <c r="C42" s="2" t="s">
        <v>50</v>
      </c>
      <c r="D42" s="143">
        <v>0</v>
      </c>
      <c r="E42" s="143">
        <v>0</v>
      </c>
      <c r="F42" s="3">
        <v>1000</v>
      </c>
      <c r="G42" s="8">
        <v>1000</v>
      </c>
      <c r="H42" s="3">
        <v>100</v>
      </c>
      <c r="I42" s="3">
        <v>100</v>
      </c>
      <c r="J42" s="11">
        <v>0</v>
      </c>
      <c r="K42" s="11">
        <v>0</v>
      </c>
      <c r="L42" s="3">
        <v>0</v>
      </c>
      <c r="M42" s="8">
        <v>0</v>
      </c>
      <c r="N42" s="34">
        <f t="shared" si="3"/>
        <v>1100</v>
      </c>
      <c r="O42" s="34">
        <f t="shared" si="4"/>
        <v>1100</v>
      </c>
      <c r="P42" s="336"/>
      <c r="Q42" s="352"/>
      <c r="R42" s="354"/>
      <c r="S42" s="354"/>
      <c r="T42" s="354"/>
    </row>
    <row r="43" spans="1:20" ht="83.25" customHeight="1">
      <c r="A43" s="1"/>
      <c r="B43" s="4" t="s">
        <v>51</v>
      </c>
      <c r="C43" s="2" t="s">
        <v>52</v>
      </c>
      <c r="D43" s="143">
        <v>0</v>
      </c>
      <c r="E43" s="143">
        <v>0</v>
      </c>
      <c r="F43" s="3">
        <v>1000</v>
      </c>
      <c r="G43" s="8">
        <v>1000</v>
      </c>
      <c r="H43" s="3">
        <v>100</v>
      </c>
      <c r="I43" s="3">
        <v>100</v>
      </c>
      <c r="J43" s="11">
        <v>0</v>
      </c>
      <c r="K43" s="11">
        <v>0</v>
      </c>
      <c r="L43" s="3">
        <v>0</v>
      </c>
      <c r="M43" s="8">
        <v>0</v>
      </c>
      <c r="N43" s="34">
        <f t="shared" si="3"/>
        <v>1100</v>
      </c>
      <c r="O43" s="34">
        <f t="shared" si="4"/>
        <v>1100</v>
      </c>
      <c r="P43" s="336"/>
      <c r="Q43" s="352"/>
      <c r="R43" s="354"/>
      <c r="S43" s="354"/>
      <c r="T43" s="354"/>
    </row>
    <row r="44" spans="1:20" ht="65.25" customHeight="1">
      <c r="A44" s="1"/>
      <c r="B44" s="4" t="s">
        <v>53</v>
      </c>
      <c r="C44" s="2" t="s">
        <v>54</v>
      </c>
      <c r="D44" s="143">
        <v>0</v>
      </c>
      <c r="E44" s="143">
        <v>0</v>
      </c>
      <c r="F44" s="3">
        <v>0</v>
      </c>
      <c r="G44" s="8">
        <v>0</v>
      </c>
      <c r="H44" s="3">
        <v>0</v>
      </c>
      <c r="I44" s="3">
        <v>0</v>
      </c>
      <c r="J44" s="11">
        <v>0</v>
      </c>
      <c r="K44" s="11">
        <v>0</v>
      </c>
      <c r="L44" s="3">
        <v>0</v>
      </c>
      <c r="M44" s="8">
        <v>0</v>
      </c>
      <c r="N44" s="34">
        <f t="shared" si="3"/>
        <v>0</v>
      </c>
      <c r="O44" s="34">
        <f t="shared" si="4"/>
        <v>0</v>
      </c>
      <c r="P44" s="336"/>
      <c r="Q44" s="352"/>
      <c r="R44" s="354"/>
      <c r="S44" s="354"/>
      <c r="T44" s="354"/>
    </row>
    <row r="45" spans="1:20" ht="65.25" customHeight="1">
      <c r="A45" s="1"/>
      <c r="B45" s="30" t="s">
        <v>122</v>
      </c>
      <c r="C45" s="18" t="s">
        <v>147</v>
      </c>
      <c r="D45" s="87">
        <v>0</v>
      </c>
      <c r="E45" s="87">
        <v>0</v>
      </c>
      <c r="F45" s="19">
        <v>0</v>
      </c>
      <c r="G45" s="20">
        <v>0</v>
      </c>
      <c r="H45" s="19">
        <v>272.3</v>
      </c>
      <c r="I45" s="19">
        <v>217.2</v>
      </c>
      <c r="J45" s="16">
        <v>0</v>
      </c>
      <c r="K45" s="16">
        <v>0</v>
      </c>
      <c r="L45" s="19">
        <v>0</v>
      </c>
      <c r="M45" s="20">
        <v>0</v>
      </c>
      <c r="N45" s="33">
        <f t="shared" si="3"/>
        <v>272.3</v>
      </c>
      <c r="O45" s="33">
        <f t="shared" si="4"/>
        <v>217.2</v>
      </c>
      <c r="P45" s="355" t="s">
        <v>165</v>
      </c>
      <c r="Q45" s="356" t="s">
        <v>130</v>
      </c>
      <c r="R45" s="358" t="s">
        <v>131</v>
      </c>
      <c r="S45" s="358">
        <v>103.9</v>
      </c>
      <c r="T45" s="358">
        <v>92</v>
      </c>
    </row>
    <row r="46" spans="1:20" ht="37.5" customHeight="1">
      <c r="A46" s="1"/>
      <c r="B46" s="2" t="s">
        <v>30</v>
      </c>
      <c r="C46" s="2" t="s">
        <v>55</v>
      </c>
      <c r="D46" s="143">
        <v>0</v>
      </c>
      <c r="E46" s="143">
        <v>0</v>
      </c>
      <c r="F46" s="3">
        <v>0</v>
      </c>
      <c r="G46" s="8">
        <v>0</v>
      </c>
      <c r="H46" s="3">
        <v>200.8</v>
      </c>
      <c r="I46" s="3">
        <v>200.8</v>
      </c>
      <c r="J46" s="11">
        <v>0</v>
      </c>
      <c r="K46" s="11">
        <v>0</v>
      </c>
      <c r="L46" s="3">
        <v>0</v>
      </c>
      <c r="M46" s="8">
        <v>0</v>
      </c>
      <c r="N46" s="34">
        <f t="shared" si="3"/>
        <v>200.8</v>
      </c>
      <c r="O46" s="34">
        <f t="shared" si="4"/>
        <v>200.8</v>
      </c>
      <c r="P46" s="336"/>
      <c r="Q46" s="352"/>
      <c r="R46" s="354"/>
      <c r="S46" s="354"/>
      <c r="T46" s="354"/>
    </row>
    <row r="47" spans="1:20" ht="28.5" customHeight="1">
      <c r="A47" s="1"/>
      <c r="B47" s="2" t="s">
        <v>56</v>
      </c>
      <c r="C47" s="2" t="s">
        <v>29</v>
      </c>
      <c r="D47" s="143">
        <v>0</v>
      </c>
      <c r="E47" s="143">
        <v>0</v>
      </c>
      <c r="F47" s="3">
        <v>0</v>
      </c>
      <c r="G47" s="8">
        <v>0</v>
      </c>
      <c r="H47" s="3">
        <v>71.5</v>
      </c>
      <c r="I47" s="3">
        <v>16.4</v>
      </c>
      <c r="J47" s="11">
        <v>0</v>
      </c>
      <c r="K47" s="11">
        <v>0</v>
      </c>
      <c r="L47" s="3">
        <v>0</v>
      </c>
      <c r="M47" s="8">
        <v>0</v>
      </c>
      <c r="N47" s="34">
        <f t="shared" si="3"/>
        <v>71.5</v>
      </c>
      <c r="O47" s="34">
        <f t="shared" si="4"/>
        <v>16.4</v>
      </c>
      <c r="P47" s="337"/>
      <c r="Q47" s="357"/>
      <c r="R47" s="359"/>
      <c r="S47" s="359"/>
      <c r="T47" s="359"/>
    </row>
    <row r="48" spans="1:20" ht="28.5" customHeight="1">
      <c r="A48" s="1"/>
      <c r="B48" s="18" t="s">
        <v>148</v>
      </c>
      <c r="C48" s="18" t="s">
        <v>149</v>
      </c>
      <c r="D48" s="87">
        <v>0</v>
      </c>
      <c r="E48" s="87">
        <v>0</v>
      </c>
      <c r="F48" s="19">
        <v>0</v>
      </c>
      <c r="G48" s="19">
        <v>0</v>
      </c>
      <c r="H48" s="19">
        <v>0</v>
      </c>
      <c r="I48" s="19">
        <v>0</v>
      </c>
      <c r="J48" s="16">
        <v>0</v>
      </c>
      <c r="K48" s="16">
        <v>0</v>
      </c>
      <c r="L48" s="19">
        <v>0</v>
      </c>
      <c r="M48" s="20">
        <v>0</v>
      </c>
      <c r="N48" s="33">
        <f t="shared" si="3"/>
        <v>0</v>
      </c>
      <c r="O48" s="33">
        <f t="shared" si="4"/>
        <v>0</v>
      </c>
      <c r="P48" s="360" t="s">
        <v>166</v>
      </c>
      <c r="Q48" s="356" t="s">
        <v>167</v>
      </c>
      <c r="R48" s="358" t="s">
        <v>7</v>
      </c>
      <c r="S48" s="358">
        <v>5</v>
      </c>
      <c r="T48" s="358">
        <v>5</v>
      </c>
    </row>
    <row r="49" spans="1:20" ht="36.75" customHeight="1">
      <c r="A49" s="1"/>
      <c r="B49" s="2" t="s">
        <v>32</v>
      </c>
      <c r="C49" s="2" t="s">
        <v>57</v>
      </c>
      <c r="D49" s="143">
        <v>0</v>
      </c>
      <c r="E49" s="143">
        <v>0</v>
      </c>
      <c r="F49" s="3">
        <v>0</v>
      </c>
      <c r="G49" s="8">
        <v>0</v>
      </c>
      <c r="H49" s="3">
        <v>0</v>
      </c>
      <c r="I49" s="3">
        <v>0</v>
      </c>
      <c r="J49" s="11">
        <v>0</v>
      </c>
      <c r="K49" s="11">
        <v>0</v>
      </c>
      <c r="L49" s="3">
        <v>0</v>
      </c>
      <c r="M49" s="8">
        <v>0</v>
      </c>
      <c r="N49" s="34">
        <f t="shared" si="3"/>
        <v>0</v>
      </c>
      <c r="O49" s="34">
        <f t="shared" si="4"/>
        <v>0</v>
      </c>
      <c r="P49" s="336"/>
      <c r="Q49" s="352"/>
      <c r="R49" s="354"/>
      <c r="S49" s="354"/>
      <c r="T49" s="354"/>
    </row>
    <row r="50" spans="1:20" ht="39.75" customHeight="1">
      <c r="A50" s="1"/>
      <c r="B50" s="18" t="s">
        <v>150</v>
      </c>
      <c r="C50" s="31" t="s">
        <v>151</v>
      </c>
      <c r="D50" s="87">
        <v>0</v>
      </c>
      <c r="E50" s="87">
        <v>0</v>
      </c>
      <c r="F50" s="19">
        <v>170</v>
      </c>
      <c r="G50" s="20">
        <v>170</v>
      </c>
      <c r="H50" s="19">
        <v>54389.6</v>
      </c>
      <c r="I50" s="19">
        <v>50143.7</v>
      </c>
      <c r="J50" s="16">
        <v>0</v>
      </c>
      <c r="K50" s="16">
        <v>0</v>
      </c>
      <c r="L50" s="19">
        <v>0</v>
      </c>
      <c r="M50" s="20">
        <v>0</v>
      </c>
      <c r="N50" s="33">
        <f t="shared" si="3"/>
        <v>54559.6</v>
      </c>
      <c r="O50" s="33">
        <f t="shared" si="4"/>
        <v>50313.7</v>
      </c>
      <c r="P50" s="361" t="s">
        <v>168</v>
      </c>
      <c r="Q50" s="364" t="s">
        <v>130</v>
      </c>
      <c r="R50" s="364" t="s">
        <v>131</v>
      </c>
      <c r="S50" s="364">
        <v>100</v>
      </c>
      <c r="T50" s="364">
        <v>100</v>
      </c>
    </row>
    <row r="51" spans="1:20" ht="28.5" customHeight="1">
      <c r="A51" s="1"/>
      <c r="B51" s="2" t="s">
        <v>58</v>
      </c>
      <c r="C51" s="2" t="s">
        <v>59</v>
      </c>
      <c r="D51" s="143">
        <v>0</v>
      </c>
      <c r="E51" s="143">
        <v>0</v>
      </c>
      <c r="F51" s="3">
        <v>0</v>
      </c>
      <c r="G51" s="8">
        <v>0</v>
      </c>
      <c r="H51" s="3">
        <v>18556.6</v>
      </c>
      <c r="I51" s="3">
        <v>17440.9</v>
      </c>
      <c r="J51" s="11">
        <v>0</v>
      </c>
      <c r="K51" s="11">
        <v>0</v>
      </c>
      <c r="L51" s="3">
        <v>0</v>
      </c>
      <c r="M51" s="8">
        <v>0</v>
      </c>
      <c r="N51" s="34">
        <f t="shared" si="3"/>
        <v>18556.6</v>
      </c>
      <c r="O51" s="34">
        <f t="shared" si="4"/>
        <v>17440.9</v>
      </c>
      <c r="P51" s="362" t="s">
        <v>168</v>
      </c>
      <c r="Q51" s="364" t="s">
        <v>130</v>
      </c>
      <c r="R51" s="364" t="s">
        <v>131</v>
      </c>
      <c r="S51" s="364">
        <v>100</v>
      </c>
      <c r="T51" s="364">
        <v>100</v>
      </c>
    </row>
    <row r="52" spans="1:20" ht="28.5" customHeight="1">
      <c r="A52" s="1"/>
      <c r="B52" s="2" t="s">
        <v>60</v>
      </c>
      <c r="C52" s="2" t="s">
        <v>61</v>
      </c>
      <c r="D52" s="143">
        <v>0</v>
      </c>
      <c r="E52" s="143">
        <v>0</v>
      </c>
      <c r="F52" s="3">
        <v>0</v>
      </c>
      <c r="G52" s="8">
        <v>0</v>
      </c>
      <c r="H52" s="3">
        <v>35833</v>
      </c>
      <c r="I52" s="3">
        <v>32702.8</v>
      </c>
      <c r="J52" s="11">
        <v>0</v>
      </c>
      <c r="K52" s="11">
        <v>0</v>
      </c>
      <c r="L52" s="3">
        <v>0</v>
      </c>
      <c r="M52" s="8">
        <v>0</v>
      </c>
      <c r="N52" s="34">
        <f t="shared" si="3"/>
        <v>35833</v>
      </c>
      <c r="O52" s="34">
        <f t="shared" si="4"/>
        <v>32702.8</v>
      </c>
      <c r="P52" s="362" t="s">
        <v>168</v>
      </c>
      <c r="Q52" s="364" t="s">
        <v>130</v>
      </c>
      <c r="R52" s="364" t="s">
        <v>131</v>
      </c>
      <c r="S52" s="364">
        <v>100</v>
      </c>
      <c r="T52" s="364">
        <v>100</v>
      </c>
    </row>
    <row r="53" spans="1:20" ht="37.5" customHeight="1">
      <c r="A53" s="1"/>
      <c r="B53" s="2" t="s">
        <v>62</v>
      </c>
      <c r="C53" s="2" t="s">
        <v>63</v>
      </c>
      <c r="D53" s="143">
        <v>0</v>
      </c>
      <c r="E53" s="143">
        <v>0</v>
      </c>
      <c r="F53" s="3">
        <v>170</v>
      </c>
      <c r="G53" s="8">
        <v>170</v>
      </c>
      <c r="H53" s="3">
        <v>0</v>
      </c>
      <c r="I53" s="3">
        <v>0</v>
      </c>
      <c r="J53" s="11">
        <v>0</v>
      </c>
      <c r="K53" s="11">
        <v>0</v>
      </c>
      <c r="L53" s="3">
        <v>0</v>
      </c>
      <c r="M53" s="8">
        <v>0</v>
      </c>
      <c r="N53" s="34">
        <f t="shared" si="3"/>
        <v>170</v>
      </c>
      <c r="O53" s="34">
        <f t="shared" si="4"/>
        <v>170</v>
      </c>
      <c r="P53" s="363" t="s">
        <v>168</v>
      </c>
      <c r="Q53" s="364" t="s">
        <v>130</v>
      </c>
      <c r="R53" s="364" t="s">
        <v>131</v>
      </c>
      <c r="S53" s="364">
        <v>100</v>
      </c>
      <c r="T53" s="364">
        <v>100</v>
      </c>
    </row>
    <row r="54" spans="1:20" ht="37.5" customHeight="1">
      <c r="A54" s="1"/>
      <c r="B54" s="18" t="s">
        <v>152</v>
      </c>
      <c r="C54" s="18" t="s">
        <v>153</v>
      </c>
      <c r="D54" s="87">
        <v>0</v>
      </c>
      <c r="E54" s="87">
        <v>0</v>
      </c>
      <c r="F54" s="19">
        <v>774.9</v>
      </c>
      <c r="G54" s="20">
        <v>192.9</v>
      </c>
      <c r="H54" s="19">
        <v>337.9</v>
      </c>
      <c r="I54" s="19">
        <v>337.9</v>
      </c>
      <c r="J54" s="16">
        <v>0</v>
      </c>
      <c r="K54" s="16">
        <v>0</v>
      </c>
      <c r="L54" s="19">
        <v>0</v>
      </c>
      <c r="M54" s="20">
        <v>0</v>
      </c>
      <c r="N54" s="33">
        <f t="shared" si="3"/>
        <v>1112.8</v>
      </c>
      <c r="O54" s="33">
        <f t="shared" si="4"/>
        <v>530.8</v>
      </c>
      <c r="P54" s="23" t="s">
        <v>169</v>
      </c>
      <c r="Q54" s="23" t="s">
        <v>130</v>
      </c>
      <c r="R54" s="24" t="s">
        <v>131</v>
      </c>
      <c r="S54" s="24">
        <v>100</v>
      </c>
      <c r="T54" s="24">
        <v>100</v>
      </c>
    </row>
    <row r="55" spans="1:20" ht="74.25" customHeight="1">
      <c r="A55" s="1"/>
      <c r="B55" s="2" t="s">
        <v>64</v>
      </c>
      <c r="C55" s="2" t="s">
        <v>65</v>
      </c>
      <c r="D55" s="143">
        <v>0</v>
      </c>
      <c r="E55" s="143">
        <v>0</v>
      </c>
      <c r="F55" s="3">
        <v>192.9</v>
      </c>
      <c r="G55" s="8">
        <v>192.9</v>
      </c>
      <c r="H55" s="3">
        <v>337.9</v>
      </c>
      <c r="I55" s="3">
        <v>337.9</v>
      </c>
      <c r="J55" s="11">
        <v>0</v>
      </c>
      <c r="K55" s="11">
        <v>0</v>
      </c>
      <c r="L55" s="3">
        <v>0</v>
      </c>
      <c r="M55" s="8">
        <v>0</v>
      </c>
      <c r="N55" s="34">
        <f t="shared" si="3"/>
        <v>530.8</v>
      </c>
      <c r="O55" s="34">
        <f t="shared" si="4"/>
        <v>530.8</v>
      </c>
      <c r="P55" s="23" t="s">
        <v>170</v>
      </c>
      <c r="Q55" s="23" t="s">
        <v>130</v>
      </c>
      <c r="R55" s="24" t="s">
        <v>171</v>
      </c>
      <c r="S55" s="24">
        <v>70</v>
      </c>
      <c r="T55" s="24">
        <v>100</v>
      </c>
    </row>
    <row r="56" spans="1:20" ht="37.5" customHeight="1">
      <c r="A56" s="1"/>
      <c r="B56" s="22" t="s">
        <v>66</v>
      </c>
      <c r="C56" s="22" t="s">
        <v>67</v>
      </c>
      <c r="D56" s="143">
        <v>0</v>
      </c>
      <c r="E56" s="143">
        <v>0</v>
      </c>
      <c r="F56" s="21">
        <v>582</v>
      </c>
      <c r="G56" s="27">
        <v>0</v>
      </c>
      <c r="H56" s="21">
        <v>0</v>
      </c>
      <c r="I56" s="21">
        <v>0</v>
      </c>
      <c r="J56" s="11">
        <v>0</v>
      </c>
      <c r="K56" s="11">
        <v>0</v>
      </c>
      <c r="L56" s="21">
        <v>0</v>
      </c>
      <c r="M56" s="27">
        <v>0</v>
      </c>
      <c r="N56" s="42">
        <f t="shared" si="3"/>
        <v>582</v>
      </c>
      <c r="O56" s="42">
        <f t="shared" si="4"/>
        <v>0</v>
      </c>
      <c r="P56" s="25" t="s">
        <v>172</v>
      </c>
      <c r="Q56" s="25" t="s">
        <v>130</v>
      </c>
      <c r="R56" s="26" t="s">
        <v>17</v>
      </c>
      <c r="S56" s="26">
        <v>100</v>
      </c>
      <c r="T56" s="26">
        <v>100</v>
      </c>
    </row>
    <row r="57" spans="1:20" ht="37.5" customHeight="1">
      <c r="A57" s="1"/>
      <c r="B57" s="332" t="s">
        <v>213</v>
      </c>
      <c r="C57" s="339"/>
      <c r="D57" s="144">
        <v>0</v>
      </c>
      <c r="E57" s="144">
        <v>0</v>
      </c>
      <c r="F57" s="35">
        <f aca="true" t="shared" si="5" ref="F57:M57">F28+F32+F41+F45+F48+F50+F54</f>
        <v>149030.9</v>
      </c>
      <c r="G57" s="35">
        <f t="shared" si="5"/>
        <v>148005.4</v>
      </c>
      <c r="H57" s="35">
        <f t="shared" si="5"/>
        <v>63237.299999999996</v>
      </c>
      <c r="I57" s="35">
        <f t="shared" si="5"/>
        <v>57679.9</v>
      </c>
      <c r="J57" s="114">
        <v>0</v>
      </c>
      <c r="K57" s="114">
        <v>0</v>
      </c>
      <c r="L57" s="35">
        <f t="shared" si="5"/>
        <v>0</v>
      </c>
      <c r="M57" s="35">
        <f t="shared" si="5"/>
        <v>0</v>
      </c>
      <c r="N57" s="35">
        <f t="shared" si="3"/>
        <v>212268.19999999998</v>
      </c>
      <c r="O57" s="35">
        <f t="shared" si="4"/>
        <v>205685.3</v>
      </c>
      <c r="P57" s="9"/>
      <c r="Q57" s="9"/>
      <c r="R57" s="9"/>
      <c r="S57" s="9"/>
      <c r="T57" s="9"/>
    </row>
    <row r="58" spans="1:20" ht="37.5" customHeight="1">
      <c r="A58" s="1"/>
      <c r="B58" s="235" t="s">
        <v>1298</v>
      </c>
      <c r="C58" s="376"/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7"/>
    </row>
    <row r="59" spans="1:20" ht="37.5" customHeight="1">
      <c r="A59" s="1"/>
      <c r="B59" s="257" t="s">
        <v>68</v>
      </c>
      <c r="C59" s="365"/>
      <c r="D59" s="365"/>
      <c r="E59" s="365"/>
      <c r="F59" s="365"/>
      <c r="G59" s="365"/>
      <c r="H59" s="365"/>
      <c r="I59" s="365"/>
      <c r="J59" s="365"/>
      <c r="K59" s="365"/>
      <c r="L59" s="365"/>
      <c r="M59" s="365"/>
      <c r="N59" s="365"/>
      <c r="O59" s="365"/>
      <c r="P59" s="365"/>
      <c r="Q59" s="365"/>
      <c r="R59" s="365"/>
      <c r="S59" s="365"/>
      <c r="T59" s="366"/>
    </row>
    <row r="60" spans="1:20" ht="69.75" customHeight="1">
      <c r="A60" s="1"/>
      <c r="B60" s="15" t="s">
        <v>118</v>
      </c>
      <c r="C60" s="15" t="s">
        <v>173</v>
      </c>
      <c r="D60" s="87">
        <v>0</v>
      </c>
      <c r="E60" s="87">
        <v>0</v>
      </c>
      <c r="F60" s="19">
        <v>0</v>
      </c>
      <c r="G60" s="19">
        <v>0</v>
      </c>
      <c r="H60" s="19">
        <v>30</v>
      </c>
      <c r="I60" s="19">
        <v>30</v>
      </c>
      <c r="J60" s="19">
        <v>0</v>
      </c>
      <c r="K60" s="19">
        <v>0</v>
      </c>
      <c r="L60" s="19">
        <v>0</v>
      </c>
      <c r="M60" s="19">
        <v>0</v>
      </c>
      <c r="N60" s="33">
        <f>F60+H60+L60</f>
        <v>30</v>
      </c>
      <c r="O60" s="33">
        <f>G60+I60+M60</f>
        <v>30</v>
      </c>
      <c r="P60" s="350" t="s">
        <v>181</v>
      </c>
      <c r="Q60" s="351" t="s">
        <v>130</v>
      </c>
      <c r="R60" s="353" t="s">
        <v>182</v>
      </c>
      <c r="S60" s="353">
        <v>1.1</v>
      </c>
      <c r="T60" s="353">
        <v>4.5</v>
      </c>
    </row>
    <row r="61" spans="1:20" ht="28.5" customHeight="1">
      <c r="A61" s="1"/>
      <c r="B61" s="2" t="s">
        <v>9</v>
      </c>
      <c r="C61" s="2" t="s">
        <v>69</v>
      </c>
      <c r="D61" s="145">
        <v>0</v>
      </c>
      <c r="E61" s="145">
        <v>0</v>
      </c>
      <c r="F61" s="3">
        <v>0</v>
      </c>
      <c r="G61" s="8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8">
        <v>0</v>
      </c>
      <c r="N61" s="34">
        <f t="shared" si="3"/>
        <v>0</v>
      </c>
      <c r="O61" s="34">
        <f t="shared" si="4"/>
        <v>0</v>
      </c>
      <c r="P61" s="336"/>
      <c r="Q61" s="352"/>
      <c r="R61" s="354"/>
      <c r="S61" s="354"/>
      <c r="T61" s="354"/>
    </row>
    <row r="62" spans="1:20" ht="46.5" customHeight="1">
      <c r="A62" s="1"/>
      <c r="B62" s="2" t="s">
        <v>37</v>
      </c>
      <c r="C62" s="2" t="s">
        <v>70</v>
      </c>
      <c r="D62" s="145">
        <v>0</v>
      </c>
      <c r="E62" s="145">
        <v>0</v>
      </c>
      <c r="F62" s="3">
        <v>0</v>
      </c>
      <c r="G62" s="8">
        <v>0</v>
      </c>
      <c r="H62" s="3">
        <v>30</v>
      </c>
      <c r="I62" s="3">
        <v>30</v>
      </c>
      <c r="J62" s="3">
        <v>0</v>
      </c>
      <c r="K62" s="3">
        <v>0</v>
      </c>
      <c r="L62" s="3">
        <v>0</v>
      </c>
      <c r="M62" s="8">
        <v>0</v>
      </c>
      <c r="N62" s="34">
        <f t="shared" si="3"/>
        <v>30</v>
      </c>
      <c r="O62" s="34">
        <f t="shared" si="4"/>
        <v>30</v>
      </c>
      <c r="P62" s="337"/>
      <c r="Q62" s="357"/>
      <c r="R62" s="359"/>
      <c r="S62" s="359"/>
      <c r="T62" s="359"/>
    </row>
    <row r="63" spans="1:20" ht="46.5" customHeight="1">
      <c r="A63" s="1"/>
      <c r="B63" s="18" t="s">
        <v>120</v>
      </c>
      <c r="C63" s="18" t="s">
        <v>174</v>
      </c>
      <c r="D63" s="55">
        <v>0</v>
      </c>
      <c r="E63" s="55">
        <v>0</v>
      </c>
      <c r="F63" s="19">
        <v>1646</v>
      </c>
      <c r="G63" s="20">
        <v>1646</v>
      </c>
      <c r="H63" s="19">
        <v>28005.5</v>
      </c>
      <c r="I63" s="19">
        <v>25856.2</v>
      </c>
      <c r="J63" s="19">
        <v>0</v>
      </c>
      <c r="K63" s="19">
        <v>0</v>
      </c>
      <c r="L63" s="19">
        <v>775.1</v>
      </c>
      <c r="M63" s="20">
        <v>725.1</v>
      </c>
      <c r="N63" s="33">
        <f t="shared" si="3"/>
        <v>30426.6</v>
      </c>
      <c r="O63" s="33">
        <f t="shared" si="4"/>
        <v>28227.3</v>
      </c>
      <c r="P63" s="23" t="s">
        <v>183</v>
      </c>
      <c r="Q63" s="23" t="s">
        <v>130</v>
      </c>
      <c r="R63" s="24" t="s">
        <v>184</v>
      </c>
      <c r="S63" s="24">
        <v>76.4</v>
      </c>
      <c r="T63" s="24">
        <v>100</v>
      </c>
    </row>
    <row r="64" spans="1:20" ht="48" customHeight="1">
      <c r="A64" s="1"/>
      <c r="B64" s="2" t="s">
        <v>11</v>
      </c>
      <c r="C64" s="2" t="s">
        <v>71</v>
      </c>
      <c r="D64" s="145">
        <v>0</v>
      </c>
      <c r="E64" s="145">
        <v>0</v>
      </c>
      <c r="F64" s="3">
        <v>0</v>
      </c>
      <c r="G64" s="8">
        <v>0</v>
      </c>
      <c r="H64" s="3">
        <v>21.5</v>
      </c>
      <c r="I64" s="3">
        <v>21.5</v>
      </c>
      <c r="J64" s="3">
        <v>0</v>
      </c>
      <c r="K64" s="3">
        <v>0</v>
      </c>
      <c r="L64" s="3">
        <v>0</v>
      </c>
      <c r="M64" s="8">
        <v>0</v>
      </c>
      <c r="N64" s="34">
        <f t="shared" si="3"/>
        <v>21.5</v>
      </c>
      <c r="O64" s="34">
        <f t="shared" si="4"/>
        <v>21.5</v>
      </c>
      <c r="P64" s="23" t="s">
        <v>185</v>
      </c>
      <c r="Q64" s="23" t="s">
        <v>130</v>
      </c>
      <c r="R64" s="24" t="s">
        <v>186</v>
      </c>
      <c r="S64" s="24">
        <v>13.8</v>
      </c>
      <c r="T64" s="24">
        <v>10</v>
      </c>
    </row>
    <row r="65" spans="1:20" ht="52.5" customHeight="1">
      <c r="A65" s="1"/>
      <c r="B65" s="2" t="s">
        <v>13</v>
      </c>
      <c r="C65" s="2" t="s">
        <v>72</v>
      </c>
      <c r="D65" s="145">
        <v>0</v>
      </c>
      <c r="E65" s="145">
        <v>0</v>
      </c>
      <c r="F65" s="3">
        <v>0</v>
      </c>
      <c r="G65" s="8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8">
        <v>0</v>
      </c>
      <c r="N65" s="34">
        <f t="shared" si="3"/>
        <v>0</v>
      </c>
      <c r="O65" s="34">
        <f t="shared" si="4"/>
        <v>0</v>
      </c>
      <c r="P65" s="23" t="s">
        <v>187</v>
      </c>
      <c r="Q65" s="23" t="s">
        <v>130</v>
      </c>
      <c r="R65" s="24" t="s">
        <v>188</v>
      </c>
      <c r="S65" s="24">
        <v>51.1</v>
      </c>
      <c r="T65" s="24">
        <v>117.5</v>
      </c>
    </row>
    <row r="66" spans="1:20" ht="45" customHeight="1">
      <c r="A66" s="1"/>
      <c r="B66" s="2" t="s">
        <v>15</v>
      </c>
      <c r="C66" s="2" t="s">
        <v>73</v>
      </c>
      <c r="D66" s="145">
        <v>0</v>
      </c>
      <c r="E66" s="145">
        <v>0</v>
      </c>
      <c r="F66" s="3">
        <v>0</v>
      </c>
      <c r="G66" s="8">
        <v>0</v>
      </c>
      <c r="H66" s="3">
        <v>10474.6</v>
      </c>
      <c r="I66" s="3">
        <v>9616</v>
      </c>
      <c r="J66" s="3">
        <v>0</v>
      </c>
      <c r="K66" s="3">
        <v>0</v>
      </c>
      <c r="L66" s="3">
        <v>0</v>
      </c>
      <c r="M66" s="8">
        <v>0</v>
      </c>
      <c r="N66" s="34">
        <f t="shared" si="3"/>
        <v>10474.6</v>
      </c>
      <c r="O66" s="34">
        <f t="shared" si="4"/>
        <v>9616</v>
      </c>
      <c r="P66" s="48" t="s">
        <v>189</v>
      </c>
      <c r="Q66" s="23" t="s">
        <v>130</v>
      </c>
      <c r="R66" s="24" t="s">
        <v>190</v>
      </c>
      <c r="S66" s="24">
        <v>41.5</v>
      </c>
      <c r="T66" s="24">
        <v>9.3</v>
      </c>
    </row>
    <row r="67" spans="1:20" ht="45.75" customHeight="1">
      <c r="A67" s="1"/>
      <c r="B67" s="2" t="s">
        <v>18</v>
      </c>
      <c r="C67" s="2" t="s">
        <v>74</v>
      </c>
      <c r="D67" s="145">
        <v>0</v>
      </c>
      <c r="E67" s="145">
        <v>0</v>
      </c>
      <c r="F67" s="3">
        <v>0</v>
      </c>
      <c r="G67" s="8">
        <v>0</v>
      </c>
      <c r="H67" s="3">
        <v>15816.9</v>
      </c>
      <c r="I67" s="3">
        <v>14669.7</v>
      </c>
      <c r="J67" s="3">
        <v>0</v>
      </c>
      <c r="K67" s="3">
        <v>0</v>
      </c>
      <c r="L67" s="3">
        <v>87.5</v>
      </c>
      <c r="M67" s="8">
        <v>87.3</v>
      </c>
      <c r="N67" s="34">
        <f t="shared" si="3"/>
        <v>15904.4</v>
      </c>
      <c r="O67" s="34">
        <f t="shared" si="4"/>
        <v>14757</v>
      </c>
      <c r="P67" s="48" t="s">
        <v>191</v>
      </c>
      <c r="Q67" s="23" t="s">
        <v>130</v>
      </c>
      <c r="R67" s="24" t="s">
        <v>192</v>
      </c>
      <c r="S67" s="24">
        <v>6</v>
      </c>
      <c r="T67" s="24">
        <v>6.2</v>
      </c>
    </row>
    <row r="68" spans="1:20" ht="63.75" customHeight="1">
      <c r="A68" s="1"/>
      <c r="B68" s="2" t="s">
        <v>20</v>
      </c>
      <c r="C68" s="2" t="s">
        <v>75</v>
      </c>
      <c r="D68" s="145">
        <v>0</v>
      </c>
      <c r="E68" s="145">
        <v>0</v>
      </c>
      <c r="F68" s="3">
        <v>0</v>
      </c>
      <c r="G68" s="8">
        <v>0</v>
      </c>
      <c r="H68" s="3">
        <v>867.6</v>
      </c>
      <c r="I68" s="3">
        <v>818.1</v>
      </c>
      <c r="J68" s="3">
        <v>0</v>
      </c>
      <c r="K68" s="3">
        <v>0</v>
      </c>
      <c r="L68" s="3">
        <v>0</v>
      </c>
      <c r="M68" s="8">
        <v>0</v>
      </c>
      <c r="N68" s="34">
        <f t="shared" si="3"/>
        <v>867.6</v>
      </c>
      <c r="O68" s="34">
        <f t="shared" si="4"/>
        <v>818.1</v>
      </c>
      <c r="P68" s="23" t="s">
        <v>193</v>
      </c>
      <c r="Q68" s="23" t="s">
        <v>130</v>
      </c>
      <c r="R68" s="24" t="s">
        <v>194</v>
      </c>
      <c r="S68" s="24">
        <v>91.5</v>
      </c>
      <c r="T68" s="24">
        <v>100.2</v>
      </c>
    </row>
    <row r="69" spans="1:20" ht="63.75" customHeight="1">
      <c r="A69" s="1"/>
      <c r="B69" s="2" t="s">
        <v>22</v>
      </c>
      <c r="C69" s="2" t="s">
        <v>76</v>
      </c>
      <c r="D69" s="145">
        <v>0</v>
      </c>
      <c r="E69" s="145">
        <v>0</v>
      </c>
      <c r="F69" s="3">
        <v>0</v>
      </c>
      <c r="G69" s="8">
        <v>0</v>
      </c>
      <c r="H69" s="3">
        <v>419.4</v>
      </c>
      <c r="I69" s="3">
        <v>358.4</v>
      </c>
      <c r="J69" s="3">
        <v>0</v>
      </c>
      <c r="K69" s="3">
        <v>0</v>
      </c>
      <c r="L69" s="3">
        <v>687.6</v>
      </c>
      <c r="M69" s="8">
        <v>637.8</v>
      </c>
      <c r="N69" s="34">
        <f t="shared" si="3"/>
        <v>1107</v>
      </c>
      <c r="O69" s="34">
        <f t="shared" si="4"/>
        <v>996.1999999999999</v>
      </c>
      <c r="P69" s="23" t="s">
        <v>195</v>
      </c>
      <c r="Q69" s="23" t="s">
        <v>130</v>
      </c>
      <c r="R69" s="24" t="s">
        <v>194</v>
      </c>
      <c r="S69" s="24">
        <v>91.5</v>
      </c>
      <c r="T69" s="24">
        <v>100.2</v>
      </c>
    </row>
    <row r="70" spans="1:20" ht="39" customHeight="1">
      <c r="A70" s="1"/>
      <c r="B70" s="2" t="s">
        <v>24</v>
      </c>
      <c r="C70" s="2" t="s">
        <v>77</v>
      </c>
      <c r="D70" s="145">
        <v>0</v>
      </c>
      <c r="E70" s="145">
        <v>0</v>
      </c>
      <c r="F70" s="3">
        <v>0</v>
      </c>
      <c r="G70" s="8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8">
        <v>0</v>
      </c>
      <c r="N70" s="34">
        <f t="shared" si="3"/>
        <v>0</v>
      </c>
      <c r="O70" s="34">
        <f t="shared" si="4"/>
        <v>0</v>
      </c>
      <c r="P70" s="25" t="s">
        <v>196</v>
      </c>
      <c r="Q70" s="25" t="s">
        <v>130</v>
      </c>
      <c r="R70" s="26" t="s">
        <v>131</v>
      </c>
      <c r="S70" s="26">
        <v>100</v>
      </c>
      <c r="T70" s="26">
        <v>100</v>
      </c>
    </row>
    <row r="71" spans="1:20" ht="41.25" customHeight="1">
      <c r="A71" s="1"/>
      <c r="B71" s="2" t="s">
        <v>48</v>
      </c>
      <c r="C71" s="2" t="s">
        <v>78</v>
      </c>
      <c r="D71" s="145">
        <v>0</v>
      </c>
      <c r="E71" s="145">
        <v>0</v>
      </c>
      <c r="F71" s="3">
        <v>0</v>
      </c>
      <c r="G71" s="8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8">
        <v>0</v>
      </c>
      <c r="N71" s="34">
        <f t="shared" si="3"/>
        <v>0</v>
      </c>
      <c r="O71" s="34">
        <f t="shared" si="4"/>
        <v>0</v>
      </c>
      <c r="P71" s="324" t="s">
        <v>197</v>
      </c>
      <c r="Q71" s="324" t="s">
        <v>130</v>
      </c>
      <c r="R71" s="324" t="s">
        <v>198</v>
      </c>
      <c r="S71" s="324">
        <v>4.2</v>
      </c>
      <c r="T71" s="324">
        <v>4.2</v>
      </c>
    </row>
    <row r="72" spans="1:20" ht="28.5" customHeight="1">
      <c r="A72" s="1"/>
      <c r="B72" s="2" t="s">
        <v>79</v>
      </c>
      <c r="C72" s="2" t="s">
        <v>80</v>
      </c>
      <c r="D72" s="145">
        <v>0</v>
      </c>
      <c r="E72" s="145">
        <v>0</v>
      </c>
      <c r="F72" s="3">
        <v>0</v>
      </c>
      <c r="G72" s="8">
        <v>0</v>
      </c>
      <c r="H72" s="3">
        <v>267</v>
      </c>
      <c r="I72" s="3">
        <v>264.8</v>
      </c>
      <c r="J72" s="3">
        <v>0</v>
      </c>
      <c r="K72" s="3">
        <v>0</v>
      </c>
      <c r="L72" s="3">
        <v>0</v>
      </c>
      <c r="M72" s="8">
        <v>0</v>
      </c>
      <c r="N72" s="34">
        <f t="shared" si="3"/>
        <v>267</v>
      </c>
      <c r="O72" s="34">
        <f t="shared" si="4"/>
        <v>264.8</v>
      </c>
      <c r="P72" s="211"/>
      <c r="Q72" s="211"/>
      <c r="R72" s="211"/>
      <c r="S72" s="211"/>
      <c r="T72" s="211"/>
    </row>
    <row r="73" spans="1:20" ht="37.5" customHeight="1">
      <c r="A73" s="1"/>
      <c r="B73" s="2" t="s">
        <v>81</v>
      </c>
      <c r="C73" s="2" t="s">
        <v>82</v>
      </c>
      <c r="D73" s="145">
        <v>0</v>
      </c>
      <c r="E73" s="145">
        <v>0</v>
      </c>
      <c r="F73" s="3">
        <v>0</v>
      </c>
      <c r="G73" s="8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8">
        <v>0</v>
      </c>
      <c r="N73" s="34">
        <f t="shared" si="3"/>
        <v>0</v>
      </c>
      <c r="O73" s="34">
        <f t="shared" si="4"/>
        <v>0</v>
      </c>
      <c r="P73" s="211"/>
      <c r="Q73" s="211"/>
      <c r="R73" s="211"/>
      <c r="S73" s="211"/>
      <c r="T73" s="211"/>
    </row>
    <row r="74" spans="1:20" ht="28.5" customHeight="1">
      <c r="A74" s="1"/>
      <c r="B74" s="2" t="s">
        <v>83</v>
      </c>
      <c r="C74" s="2" t="s">
        <v>84</v>
      </c>
      <c r="D74" s="145">
        <v>0</v>
      </c>
      <c r="E74" s="145">
        <v>0</v>
      </c>
      <c r="F74" s="3">
        <v>0</v>
      </c>
      <c r="G74" s="8">
        <v>0</v>
      </c>
      <c r="H74" s="3">
        <v>30</v>
      </c>
      <c r="I74" s="3">
        <v>21.2</v>
      </c>
      <c r="J74" s="3">
        <v>0</v>
      </c>
      <c r="K74" s="3">
        <v>0</v>
      </c>
      <c r="L74" s="3">
        <v>0</v>
      </c>
      <c r="M74" s="8">
        <v>0</v>
      </c>
      <c r="N74" s="34">
        <f t="shared" si="3"/>
        <v>30</v>
      </c>
      <c r="O74" s="34">
        <f t="shared" si="4"/>
        <v>21.2</v>
      </c>
      <c r="P74" s="211"/>
      <c r="Q74" s="211"/>
      <c r="R74" s="211"/>
      <c r="S74" s="211"/>
      <c r="T74" s="211"/>
    </row>
    <row r="75" spans="1:20" ht="28.5" customHeight="1">
      <c r="A75" s="1"/>
      <c r="B75" s="2" t="s">
        <v>85</v>
      </c>
      <c r="C75" s="2" t="s">
        <v>86</v>
      </c>
      <c r="D75" s="145">
        <v>0</v>
      </c>
      <c r="E75" s="145">
        <v>0</v>
      </c>
      <c r="F75" s="3">
        <v>0</v>
      </c>
      <c r="G75" s="8">
        <v>0</v>
      </c>
      <c r="H75" s="3">
        <v>58.5</v>
      </c>
      <c r="I75" s="3">
        <v>36.5</v>
      </c>
      <c r="J75" s="3">
        <v>0</v>
      </c>
      <c r="K75" s="3">
        <v>0</v>
      </c>
      <c r="L75" s="3">
        <v>0</v>
      </c>
      <c r="M75" s="8">
        <v>0</v>
      </c>
      <c r="N75" s="34">
        <f t="shared" si="3"/>
        <v>58.5</v>
      </c>
      <c r="O75" s="34">
        <f t="shared" si="4"/>
        <v>36.5</v>
      </c>
      <c r="P75" s="211"/>
      <c r="Q75" s="211"/>
      <c r="R75" s="211"/>
      <c r="S75" s="211"/>
      <c r="T75" s="211"/>
    </row>
    <row r="76" spans="1:20" ht="65.25" customHeight="1">
      <c r="A76" s="1"/>
      <c r="B76" s="2" t="s">
        <v>87</v>
      </c>
      <c r="C76" s="2" t="s">
        <v>88</v>
      </c>
      <c r="D76" s="145">
        <v>0</v>
      </c>
      <c r="E76" s="145">
        <v>0</v>
      </c>
      <c r="F76" s="3">
        <v>1000</v>
      </c>
      <c r="G76" s="8">
        <v>1000</v>
      </c>
      <c r="H76" s="3">
        <v>50</v>
      </c>
      <c r="I76" s="3">
        <v>50</v>
      </c>
      <c r="J76" s="3">
        <v>0</v>
      </c>
      <c r="K76" s="3">
        <v>0</v>
      </c>
      <c r="L76" s="3">
        <v>0</v>
      </c>
      <c r="M76" s="8">
        <v>0</v>
      </c>
      <c r="N76" s="34">
        <f t="shared" si="3"/>
        <v>1050</v>
      </c>
      <c r="O76" s="34">
        <f t="shared" si="4"/>
        <v>1050</v>
      </c>
      <c r="P76" s="211"/>
      <c r="Q76" s="211"/>
      <c r="R76" s="211"/>
      <c r="S76" s="211"/>
      <c r="T76" s="211"/>
    </row>
    <row r="77" spans="1:20" ht="37.5" customHeight="1">
      <c r="A77" s="1"/>
      <c r="B77" s="2" t="s">
        <v>89</v>
      </c>
      <c r="C77" s="2" t="s">
        <v>90</v>
      </c>
      <c r="D77" s="145">
        <v>0</v>
      </c>
      <c r="E77" s="145">
        <v>0</v>
      </c>
      <c r="F77" s="3">
        <v>646</v>
      </c>
      <c r="G77" s="8">
        <v>646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8">
        <v>0</v>
      </c>
      <c r="N77" s="34">
        <f t="shared" si="3"/>
        <v>646</v>
      </c>
      <c r="O77" s="34">
        <f t="shared" si="4"/>
        <v>646</v>
      </c>
      <c r="P77" s="211"/>
      <c r="Q77" s="211"/>
      <c r="R77" s="211"/>
      <c r="S77" s="211"/>
      <c r="T77" s="211"/>
    </row>
    <row r="78" spans="1:20" ht="139.5" customHeight="1">
      <c r="A78" s="1"/>
      <c r="B78" s="18" t="s">
        <v>145</v>
      </c>
      <c r="C78" s="18" t="s">
        <v>175</v>
      </c>
      <c r="D78" s="55">
        <v>0</v>
      </c>
      <c r="E78" s="55">
        <v>0</v>
      </c>
      <c r="F78" s="19">
        <v>0</v>
      </c>
      <c r="G78" s="20">
        <v>0</v>
      </c>
      <c r="H78" s="19">
        <v>75</v>
      </c>
      <c r="I78" s="19">
        <v>5</v>
      </c>
      <c r="J78" s="19">
        <v>0</v>
      </c>
      <c r="K78" s="19">
        <v>0</v>
      </c>
      <c r="L78" s="19">
        <v>0</v>
      </c>
      <c r="M78" s="20">
        <v>0</v>
      </c>
      <c r="N78" s="33">
        <f t="shared" si="3"/>
        <v>75</v>
      </c>
      <c r="O78" s="33">
        <f t="shared" si="4"/>
        <v>5</v>
      </c>
      <c r="P78" s="23" t="s">
        <v>199</v>
      </c>
      <c r="Q78" s="23" t="s">
        <v>130</v>
      </c>
      <c r="R78" s="24" t="s">
        <v>200</v>
      </c>
      <c r="S78" s="24">
        <v>2.5</v>
      </c>
      <c r="T78" s="24">
        <v>0.07</v>
      </c>
    </row>
    <row r="79" spans="1:20" ht="37.5" customHeight="1">
      <c r="A79" s="1"/>
      <c r="B79" s="2" t="s">
        <v>26</v>
      </c>
      <c r="C79" s="2" t="s">
        <v>91</v>
      </c>
      <c r="D79" s="145">
        <v>0</v>
      </c>
      <c r="E79" s="145">
        <v>0</v>
      </c>
      <c r="F79" s="3">
        <v>0</v>
      </c>
      <c r="G79" s="8">
        <v>0</v>
      </c>
      <c r="H79" s="3">
        <v>10</v>
      </c>
      <c r="I79" s="3">
        <v>0</v>
      </c>
      <c r="J79" s="3">
        <v>0</v>
      </c>
      <c r="K79" s="3">
        <v>0</v>
      </c>
      <c r="L79" s="3">
        <v>0</v>
      </c>
      <c r="M79" s="8">
        <v>0</v>
      </c>
      <c r="N79" s="34">
        <f t="shared" si="3"/>
        <v>10</v>
      </c>
      <c r="O79" s="34">
        <f t="shared" si="4"/>
        <v>0</v>
      </c>
      <c r="P79" s="25" t="s">
        <v>201</v>
      </c>
      <c r="Q79" s="25" t="s">
        <v>130</v>
      </c>
      <c r="R79" s="26" t="s">
        <v>202</v>
      </c>
      <c r="S79" s="26">
        <v>65</v>
      </c>
      <c r="T79" s="26">
        <v>46</v>
      </c>
    </row>
    <row r="80" spans="1:20" ht="37.5" customHeight="1">
      <c r="A80" s="1"/>
      <c r="B80" s="2" t="s">
        <v>28</v>
      </c>
      <c r="C80" s="2" t="s">
        <v>92</v>
      </c>
      <c r="D80" s="145">
        <v>0</v>
      </c>
      <c r="E80" s="145">
        <v>0</v>
      </c>
      <c r="F80" s="3">
        <v>0</v>
      </c>
      <c r="G80" s="8">
        <v>0</v>
      </c>
      <c r="H80" s="3">
        <v>15</v>
      </c>
      <c r="I80" s="3">
        <v>5</v>
      </c>
      <c r="J80" s="3">
        <v>0</v>
      </c>
      <c r="K80" s="3">
        <v>0</v>
      </c>
      <c r="L80" s="3">
        <v>0</v>
      </c>
      <c r="M80" s="8">
        <v>0</v>
      </c>
      <c r="N80" s="34">
        <f t="shared" si="3"/>
        <v>15</v>
      </c>
      <c r="O80" s="34">
        <f t="shared" si="4"/>
        <v>5</v>
      </c>
      <c r="P80" s="367" t="s">
        <v>203</v>
      </c>
      <c r="Q80" s="367" t="s">
        <v>130</v>
      </c>
      <c r="R80" s="367" t="s">
        <v>204</v>
      </c>
      <c r="S80" s="367">
        <v>100</v>
      </c>
      <c r="T80" s="367">
        <v>100</v>
      </c>
    </row>
    <row r="81" spans="1:20" ht="28.5" customHeight="1">
      <c r="A81" s="1"/>
      <c r="B81" s="2" t="s">
        <v>93</v>
      </c>
      <c r="C81" s="2" t="s">
        <v>94</v>
      </c>
      <c r="D81" s="145">
        <v>0</v>
      </c>
      <c r="E81" s="145">
        <v>0</v>
      </c>
      <c r="F81" s="3">
        <v>0</v>
      </c>
      <c r="G81" s="8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8">
        <v>0</v>
      </c>
      <c r="N81" s="34">
        <f t="shared" si="3"/>
        <v>0</v>
      </c>
      <c r="O81" s="34">
        <f t="shared" si="4"/>
        <v>0</v>
      </c>
      <c r="P81" s="368"/>
      <c r="Q81" s="368"/>
      <c r="R81" s="368"/>
      <c r="S81" s="368"/>
      <c r="T81" s="368"/>
    </row>
    <row r="82" spans="1:20" ht="28.5" customHeight="1">
      <c r="A82" s="1"/>
      <c r="B82" s="2" t="s">
        <v>95</v>
      </c>
      <c r="C82" s="2" t="s">
        <v>96</v>
      </c>
      <c r="D82" s="145">
        <v>0</v>
      </c>
      <c r="E82" s="145">
        <v>0</v>
      </c>
      <c r="F82" s="3">
        <v>0</v>
      </c>
      <c r="G82" s="8">
        <v>0</v>
      </c>
      <c r="H82" s="3">
        <v>5</v>
      </c>
      <c r="I82" s="3">
        <v>0</v>
      </c>
      <c r="J82" s="3">
        <v>0</v>
      </c>
      <c r="K82" s="3">
        <v>0</v>
      </c>
      <c r="L82" s="3">
        <v>0</v>
      </c>
      <c r="M82" s="8">
        <v>0</v>
      </c>
      <c r="N82" s="34">
        <f t="shared" si="3"/>
        <v>5</v>
      </c>
      <c r="O82" s="34">
        <f t="shared" si="4"/>
        <v>0</v>
      </c>
      <c r="P82" s="368"/>
      <c r="Q82" s="368"/>
      <c r="R82" s="368"/>
      <c r="S82" s="368"/>
      <c r="T82" s="368"/>
    </row>
    <row r="83" spans="1:20" ht="37.5" customHeight="1">
      <c r="A83" s="1"/>
      <c r="B83" s="2" t="s">
        <v>97</v>
      </c>
      <c r="C83" s="2" t="s">
        <v>98</v>
      </c>
      <c r="D83" s="145">
        <v>0</v>
      </c>
      <c r="E83" s="145">
        <v>0</v>
      </c>
      <c r="F83" s="3">
        <v>0</v>
      </c>
      <c r="G83" s="8">
        <v>0</v>
      </c>
      <c r="H83" s="3">
        <v>45</v>
      </c>
      <c r="I83" s="3">
        <v>0</v>
      </c>
      <c r="J83" s="3">
        <v>0</v>
      </c>
      <c r="K83" s="3">
        <v>0</v>
      </c>
      <c r="L83" s="3">
        <v>0</v>
      </c>
      <c r="M83" s="8">
        <v>0</v>
      </c>
      <c r="N83" s="34">
        <f t="shared" si="3"/>
        <v>45</v>
      </c>
      <c r="O83" s="34">
        <f t="shared" si="4"/>
        <v>0</v>
      </c>
      <c r="P83" s="369"/>
      <c r="Q83" s="369"/>
      <c r="R83" s="369"/>
      <c r="S83" s="369"/>
      <c r="T83" s="369"/>
    </row>
    <row r="84" spans="1:20" ht="37.5" customHeight="1">
      <c r="A84" s="1"/>
      <c r="B84" s="18" t="s">
        <v>176</v>
      </c>
      <c r="C84" s="18" t="s">
        <v>177</v>
      </c>
      <c r="D84" s="55">
        <v>0</v>
      </c>
      <c r="E84" s="55">
        <v>0</v>
      </c>
      <c r="F84" s="19">
        <v>866</v>
      </c>
      <c r="G84" s="20">
        <v>866</v>
      </c>
      <c r="H84" s="19">
        <v>316.3</v>
      </c>
      <c r="I84" s="19">
        <v>316.3</v>
      </c>
      <c r="J84" s="19">
        <v>0</v>
      </c>
      <c r="K84" s="19">
        <v>0</v>
      </c>
      <c r="L84" s="19">
        <v>0</v>
      </c>
      <c r="M84" s="20">
        <v>0</v>
      </c>
      <c r="N84" s="33">
        <f>F84+H84+L84</f>
        <v>1182.3</v>
      </c>
      <c r="O84" s="33">
        <f>G84+I84+M84</f>
        <v>1182.3</v>
      </c>
      <c r="P84" s="350" t="s">
        <v>205</v>
      </c>
      <c r="Q84" s="351" t="s">
        <v>130</v>
      </c>
      <c r="R84" s="353" t="s">
        <v>206</v>
      </c>
      <c r="S84" s="353">
        <v>55.5</v>
      </c>
      <c r="T84" s="353">
        <v>55.5</v>
      </c>
    </row>
    <row r="85" spans="1:20" ht="37.5" customHeight="1">
      <c r="A85" s="1"/>
      <c r="B85" s="2" t="s">
        <v>30</v>
      </c>
      <c r="C85" s="2" t="s">
        <v>99</v>
      </c>
      <c r="D85" s="145">
        <v>0</v>
      </c>
      <c r="E85" s="145">
        <v>0</v>
      </c>
      <c r="F85" s="3">
        <v>866</v>
      </c>
      <c r="G85" s="8">
        <v>866</v>
      </c>
      <c r="H85" s="3">
        <v>316.3</v>
      </c>
      <c r="I85" s="3">
        <v>316.3</v>
      </c>
      <c r="J85" s="3">
        <v>0</v>
      </c>
      <c r="K85" s="3">
        <v>0</v>
      </c>
      <c r="L85" s="3">
        <v>0</v>
      </c>
      <c r="M85" s="8">
        <v>0</v>
      </c>
      <c r="N85" s="34">
        <f t="shared" si="3"/>
        <v>1182.3</v>
      </c>
      <c r="O85" s="34">
        <f t="shared" si="4"/>
        <v>1182.3</v>
      </c>
      <c r="P85" s="337"/>
      <c r="Q85" s="357"/>
      <c r="R85" s="359"/>
      <c r="S85" s="359"/>
      <c r="T85" s="359"/>
    </row>
    <row r="86" spans="1:20" ht="37.5" customHeight="1">
      <c r="A86" s="1"/>
      <c r="B86" s="18" t="s">
        <v>148</v>
      </c>
      <c r="C86" s="18" t="s">
        <v>178</v>
      </c>
      <c r="D86" s="55">
        <v>0</v>
      </c>
      <c r="E86" s="55">
        <v>0</v>
      </c>
      <c r="F86" s="19">
        <v>0</v>
      </c>
      <c r="G86" s="20">
        <v>0</v>
      </c>
      <c r="H86" s="19">
        <v>0</v>
      </c>
      <c r="I86" s="19">
        <v>0</v>
      </c>
      <c r="J86" s="3">
        <v>0</v>
      </c>
      <c r="K86" s="3">
        <v>0</v>
      </c>
      <c r="L86" s="19">
        <v>0</v>
      </c>
      <c r="M86" s="20">
        <v>0</v>
      </c>
      <c r="N86" s="33">
        <f>F86+H86+L86</f>
        <v>0</v>
      </c>
      <c r="O86" s="33">
        <f>G86+I86+M86</f>
        <v>0</v>
      </c>
      <c r="P86" s="23" t="s">
        <v>207</v>
      </c>
      <c r="Q86" s="23" t="s">
        <v>130</v>
      </c>
      <c r="R86" s="24" t="s">
        <v>17</v>
      </c>
      <c r="S86" s="24">
        <v>40.6</v>
      </c>
      <c r="T86" s="24">
        <v>38.5</v>
      </c>
    </row>
    <row r="87" spans="1:20" ht="18.75" customHeight="1">
      <c r="A87" s="1"/>
      <c r="B87" s="2" t="s">
        <v>32</v>
      </c>
      <c r="C87" s="2" t="s">
        <v>100</v>
      </c>
      <c r="D87" s="145">
        <v>0</v>
      </c>
      <c r="E87" s="145">
        <v>0</v>
      </c>
      <c r="F87" s="3">
        <v>0</v>
      </c>
      <c r="G87" s="8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8">
        <v>0</v>
      </c>
      <c r="N87" s="34">
        <f t="shared" si="3"/>
        <v>0</v>
      </c>
      <c r="O87" s="34">
        <f t="shared" si="4"/>
        <v>0</v>
      </c>
      <c r="P87" s="25" t="s">
        <v>208</v>
      </c>
      <c r="Q87" s="25" t="s">
        <v>130</v>
      </c>
      <c r="R87" s="26" t="s">
        <v>17</v>
      </c>
      <c r="S87" s="26">
        <v>20.9</v>
      </c>
      <c r="T87" s="26">
        <v>18</v>
      </c>
    </row>
    <row r="88" spans="1:20" ht="27" customHeight="1">
      <c r="A88" s="1"/>
      <c r="B88" s="333" t="s">
        <v>212</v>
      </c>
      <c r="C88" s="334"/>
      <c r="D88" s="147">
        <v>0</v>
      </c>
      <c r="E88" s="147">
        <v>0</v>
      </c>
      <c r="F88" s="84">
        <f>F60+F63+F78+F84+F86</f>
        <v>2512</v>
      </c>
      <c r="G88" s="84">
        <f aca="true" t="shared" si="6" ref="G88:O88">G60+G63+G78+G84+G86</f>
        <v>2512</v>
      </c>
      <c r="H88" s="84">
        <f t="shared" si="6"/>
        <v>28426.8</v>
      </c>
      <c r="I88" s="84">
        <f t="shared" si="6"/>
        <v>26207.5</v>
      </c>
      <c r="J88" s="84">
        <v>0</v>
      </c>
      <c r="K88" s="84">
        <v>0</v>
      </c>
      <c r="L88" s="40">
        <f t="shared" si="6"/>
        <v>775.1</v>
      </c>
      <c r="M88" s="40">
        <f t="shared" si="6"/>
        <v>725.1</v>
      </c>
      <c r="N88" s="40">
        <f t="shared" si="6"/>
        <v>31713.899999999998</v>
      </c>
      <c r="O88" s="41">
        <f t="shared" si="6"/>
        <v>29444.6</v>
      </c>
      <c r="P88" s="14"/>
      <c r="Q88" s="14"/>
      <c r="R88" s="14"/>
      <c r="S88" s="14"/>
      <c r="T88" s="14"/>
    </row>
    <row r="89" spans="1:20" ht="27" customHeight="1">
      <c r="A89" s="1"/>
      <c r="B89" s="397" t="s">
        <v>1299</v>
      </c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6"/>
    </row>
    <row r="90" spans="1:20" ht="51.75" customHeight="1">
      <c r="A90" s="1"/>
      <c r="B90" s="215" t="s">
        <v>101</v>
      </c>
      <c r="C90" s="335"/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335"/>
      <c r="O90" s="335"/>
      <c r="P90" s="211"/>
      <c r="Q90" s="211"/>
      <c r="R90" s="211"/>
      <c r="S90" s="211"/>
      <c r="T90" s="211"/>
    </row>
    <row r="91" spans="1:20" ht="51.75" customHeight="1">
      <c r="A91" s="1"/>
      <c r="B91" s="15" t="s">
        <v>118</v>
      </c>
      <c r="C91" s="15" t="s">
        <v>179</v>
      </c>
      <c r="D91" s="87">
        <v>0</v>
      </c>
      <c r="E91" s="87">
        <v>0</v>
      </c>
      <c r="F91" s="16">
        <v>0</v>
      </c>
      <c r="G91" s="17">
        <v>0</v>
      </c>
      <c r="H91" s="16">
        <v>12758.3</v>
      </c>
      <c r="I91" s="16">
        <v>11500</v>
      </c>
      <c r="J91" s="16">
        <v>0</v>
      </c>
      <c r="K91" s="16">
        <v>0</v>
      </c>
      <c r="L91" s="16">
        <v>0</v>
      </c>
      <c r="M91" s="17">
        <v>0</v>
      </c>
      <c r="N91" s="36">
        <f>F91+H91+L91</f>
        <v>12758.3</v>
      </c>
      <c r="O91" s="36">
        <f>G91+I91+M91</f>
        <v>11500</v>
      </c>
      <c r="P91" s="336" t="s">
        <v>209</v>
      </c>
      <c r="Q91" s="336" t="s">
        <v>130</v>
      </c>
      <c r="R91" s="336" t="s">
        <v>131</v>
      </c>
      <c r="S91" s="336">
        <v>100</v>
      </c>
      <c r="T91" s="336">
        <v>100</v>
      </c>
    </row>
    <row r="92" spans="1:20" ht="28.5" customHeight="1">
      <c r="A92" s="1"/>
      <c r="B92" s="2" t="s">
        <v>9</v>
      </c>
      <c r="C92" s="2" t="s">
        <v>102</v>
      </c>
      <c r="D92" s="143">
        <v>0</v>
      </c>
      <c r="E92" s="143">
        <v>0</v>
      </c>
      <c r="F92" s="3">
        <v>0</v>
      </c>
      <c r="G92" s="8">
        <v>0</v>
      </c>
      <c r="H92" s="3">
        <v>2969.3</v>
      </c>
      <c r="I92" s="3">
        <v>2592.6</v>
      </c>
      <c r="J92" s="3">
        <v>0</v>
      </c>
      <c r="K92" s="3">
        <v>0</v>
      </c>
      <c r="L92" s="3">
        <v>0</v>
      </c>
      <c r="M92" s="8">
        <v>0</v>
      </c>
      <c r="N92" s="34">
        <f t="shared" si="3"/>
        <v>2969.3</v>
      </c>
      <c r="O92" s="34">
        <f t="shared" si="4"/>
        <v>2592.6</v>
      </c>
      <c r="P92" s="336"/>
      <c r="Q92" s="336"/>
      <c r="R92" s="336"/>
      <c r="S92" s="336"/>
      <c r="T92" s="336"/>
    </row>
    <row r="93" spans="1:20" ht="37.5" customHeight="1">
      <c r="A93" s="1"/>
      <c r="B93" s="2" t="s">
        <v>37</v>
      </c>
      <c r="C93" s="2" t="s">
        <v>103</v>
      </c>
      <c r="D93" s="143">
        <v>0</v>
      </c>
      <c r="E93" s="143">
        <v>0</v>
      </c>
      <c r="F93" s="3">
        <v>0</v>
      </c>
      <c r="G93" s="8">
        <v>0</v>
      </c>
      <c r="H93" s="3">
        <v>9789</v>
      </c>
      <c r="I93" s="3">
        <v>8907.4</v>
      </c>
      <c r="J93" s="3">
        <v>0</v>
      </c>
      <c r="K93" s="3">
        <v>0</v>
      </c>
      <c r="L93" s="3">
        <v>0</v>
      </c>
      <c r="M93" s="8">
        <v>0</v>
      </c>
      <c r="N93" s="34">
        <f t="shared" si="3"/>
        <v>9789</v>
      </c>
      <c r="O93" s="34">
        <f t="shared" si="4"/>
        <v>8907.4</v>
      </c>
      <c r="P93" s="337"/>
      <c r="Q93" s="337"/>
      <c r="R93" s="337"/>
      <c r="S93" s="337"/>
      <c r="T93" s="337"/>
    </row>
    <row r="94" spans="1:20" ht="37.5" customHeight="1">
      <c r="A94" s="1"/>
      <c r="B94" s="18" t="s">
        <v>120</v>
      </c>
      <c r="C94" s="18" t="s">
        <v>180</v>
      </c>
      <c r="D94" s="87">
        <v>0</v>
      </c>
      <c r="E94" s="87">
        <v>0</v>
      </c>
      <c r="F94" s="19">
        <v>0</v>
      </c>
      <c r="G94" s="20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20">
        <v>0</v>
      </c>
      <c r="N94" s="33">
        <f>F94+H94+L94</f>
        <v>0</v>
      </c>
      <c r="O94" s="33">
        <f>G94+I94+M94</f>
        <v>0</v>
      </c>
      <c r="P94" s="360" t="s">
        <v>210</v>
      </c>
      <c r="Q94" s="360" t="s">
        <v>130</v>
      </c>
      <c r="R94" s="360" t="s">
        <v>131</v>
      </c>
      <c r="S94" s="360">
        <v>100</v>
      </c>
      <c r="T94" s="360">
        <v>100</v>
      </c>
    </row>
    <row r="95" spans="1:20" ht="18.75" customHeight="1">
      <c r="A95" s="1"/>
      <c r="B95" s="2" t="s">
        <v>11</v>
      </c>
      <c r="C95" s="2" t="s">
        <v>104</v>
      </c>
      <c r="D95" s="143">
        <v>0</v>
      </c>
      <c r="E95" s="143">
        <v>0</v>
      </c>
      <c r="F95" s="3">
        <v>0</v>
      </c>
      <c r="G95" s="8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8">
        <v>0</v>
      </c>
      <c r="N95" s="34">
        <f t="shared" si="3"/>
        <v>0</v>
      </c>
      <c r="O95" s="34">
        <f t="shared" si="4"/>
        <v>0</v>
      </c>
      <c r="P95" s="336"/>
      <c r="Q95" s="336"/>
      <c r="R95" s="336"/>
      <c r="S95" s="336"/>
      <c r="T95" s="336"/>
    </row>
    <row r="96" spans="1:20" ht="18.75" customHeight="1">
      <c r="A96" s="1"/>
      <c r="B96" s="378" t="s">
        <v>211</v>
      </c>
      <c r="C96" s="379"/>
      <c r="D96" s="144">
        <v>0</v>
      </c>
      <c r="E96" s="144">
        <v>0</v>
      </c>
      <c r="F96" s="82">
        <f>F91+F94</f>
        <v>0</v>
      </c>
      <c r="G96" s="82">
        <f aca="true" t="shared" si="7" ref="G96:O96">G91+G94</f>
        <v>0</v>
      </c>
      <c r="H96" s="82">
        <f t="shared" si="7"/>
        <v>12758.3</v>
      </c>
      <c r="I96" s="82">
        <f t="shared" si="7"/>
        <v>11500</v>
      </c>
      <c r="J96" s="82">
        <v>0</v>
      </c>
      <c r="K96" s="82">
        <v>0</v>
      </c>
      <c r="L96" s="44">
        <f t="shared" si="7"/>
        <v>0</v>
      </c>
      <c r="M96" s="44">
        <f t="shared" si="7"/>
        <v>0</v>
      </c>
      <c r="N96" s="44">
        <f t="shared" si="7"/>
        <v>12758.3</v>
      </c>
      <c r="O96" s="44">
        <f t="shared" si="7"/>
        <v>11500</v>
      </c>
      <c r="P96" s="43"/>
      <c r="Q96" s="43"/>
      <c r="R96" s="43"/>
      <c r="S96" s="43"/>
      <c r="T96" s="141"/>
    </row>
    <row r="97" spans="1:20" ht="18.75" customHeight="1">
      <c r="A97" s="1"/>
      <c r="B97" s="328" t="s">
        <v>1300</v>
      </c>
      <c r="C97" s="329"/>
      <c r="D97" s="329"/>
      <c r="E97" s="329"/>
      <c r="F97" s="329"/>
      <c r="G97" s="329"/>
      <c r="H97" s="329"/>
      <c r="I97" s="329"/>
      <c r="J97" s="329"/>
      <c r="K97" s="329"/>
      <c r="L97" s="329"/>
      <c r="M97" s="329"/>
      <c r="N97" s="329"/>
      <c r="O97" s="329"/>
      <c r="P97" s="329"/>
      <c r="Q97" s="329"/>
      <c r="R97" s="329"/>
      <c r="S97" s="329"/>
      <c r="T97" s="330"/>
    </row>
    <row r="98" spans="1:20" ht="24.75" customHeight="1">
      <c r="A98" s="1"/>
      <c r="B98" s="184"/>
      <c r="C98" s="185" t="s">
        <v>105</v>
      </c>
      <c r="D98" s="191">
        <v>0</v>
      </c>
      <c r="E98" s="191">
        <v>0</v>
      </c>
      <c r="F98" s="84">
        <v>209621.2</v>
      </c>
      <c r="G98" s="88">
        <v>207120</v>
      </c>
      <c r="H98" s="84">
        <v>141427.2</v>
      </c>
      <c r="I98" s="84">
        <v>129658.3</v>
      </c>
      <c r="J98" s="84">
        <v>0</v>
      </c>
      <c r="K98" s="84">
        <v>0</v>
      </c>
      <c r="L98" s="186">
        <v>775.1</v>
      </c>
      <c r="M98" s="187">
        <v>725.0999999999999</v>
      </c>
      <c r="N98" s="188">
        <f t="shared" si="3"/>
        <v>351823.5</v>
      </c>
      <c r="O98" s="188">
        <f t="shared" si="4"/>
        <v>337503.39999999997</v>
      </c>
      <c r="P98" s="14"/>
      <c r="Q98" s="14"/>
      <c r="R98" s="14"/>
      <c r="S98" s="14"/>
      <c r="T98" s="14"/>
    </row>
    <row r="99" spans="1:20" ht="24.75" customHeight="1">
      <c r="A99" s="1"/>
      <c r="B99" s="199" t="s">
        <v>1331</v>
      </c>
      <c r="C99" s="320"/>
      <c r="D99" s="320"/>
      <c r="E99" s="320"/>
      <c r="F99" s="320"/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320"/>
      <c r="R99" s="320"/>
      <c r="S99" s="320"/>
      <c r="T99" s="321"/>
    </row>
    <row r="100" spans="1:20" ht="37.5" customHeight="1">
      <c r="A100" s="1"/>
      <c r="B100" s="401" t="s">
        <v>0</v>
      </c>
      <c r="C100" s="401" t="s">
        <v>1</v>
      </c>
      <c r="D100" s="196" t="s">
        <v>272</v>
      </c>
      <c r="E100" s="256"/>
      <c r="F100" s="257" t="s">
        <v>106</v>
      </c>
      <c r="G100" s="396"/>
      <c r="H100" s="257" t="s">
        <v>109</v>
      </c>
      <c r="I100" s="396"/>
      <c r="J100" s="387" t="s">
        <v>900</v>
      </c>
      <c r="K100" s="388"/>
      <c r="L100" s="257" t="s">
        <v>110</v>
      </c>
      <c r="M100" s="396"/>
      <c r="N100" s="257" t="s">
        <v>154</v>
      </c>
      <c r="O100" s="396"/>
      <c r="P100" s="399" t="s">
        <v>111</v>
      </c>
      <c r="Q100" s="398" t="s">
        <v>112</v>
      </c>
      <c r="R100" s="398" t="s">
        <v>113</v>
      </c>
      <c r="S100" s="398" t="s">
        <v>114</v>
      </c>
      <c r="T100" s="398" t="s">
        <v>115</v>
      </c>
    </row>
    <row r="101" spans="1:20" ht="73.5" customHeight="1">
      <c r="A101" s="1"/>
      <c r="B101" s="232"/>
      <c r="C101" s="232"/>
      <c r="D101" s="6" t="s">
        <v>2</v>
      </c>
      <c r="E101" s="6" t="s">
        <v>3</v>
      </c>
      <c r="F101" s="5" t="s">
        <v>2</v>
      </c>
      <c r="G101" s="7" t="s">
        <v>3</v>
      </c>
      <c r="H101" s="6" t="s">
        <v>2</v>
      </c>
      <c r="I101" s="6" t="s">
        <v>3</v>
      </c>
      <c r="J101" s="6" t="s">
        <v>2</v>
      </c>
      <c r="K101" s="6" t="s">
        <v>3</v>
      </c>
      <c r="L101" s="6" t="s">
        <v>2</v>
      </c>
      <c r="M101" s="6" t="s">
        <v>3</v>
      </c>
      <c r="N101" s="6" t="s">
        <v>2</v>
      </c>
      <c r="O101" s="6" t="s">
        <v>3</v>
      </c>
      <c r="P101" s="400"/>
      <c r="Q101" s="229"/>
      <c r="R101" s="229"/>
      <c r="S101" s="229"/>
      <c r="T101" s="229"/>
    </row>
    <row r="102" spans="1:20" ht="14.25" customHeight="1">
      <c r="A102" s="1"/>
      <c r="B102" s="13" t="s">
        <v>4</v>
      </c>
      <c r="C102" s="13" t="s">
        <v>5</v>
      </c>
      <c r="D102" s="13" t="s">
        <v>6</v>
      </c>
      <c r="E102" s="13" t="s">
        <v>449</v>
      </c>
      <c r="F102" s="13" t="s">
        <v>7</v>
      </c>
      <c r="G102" s="13" t="s">
        <v>8</v>
      </c>
      <c r="H102" s="13" t="s">
        <v>770</v>
      </c>
      <c r="I102" s="13" t="s">
        <v>771</v>
      </c>
      <c r="J102" s="13" t="s">
        <v>107</v>
      </c>
      <c r="K102" s="13" t="s">
        <v>772</v>
      </c>
      <c r="L102" s="13" t="s">
        <v>773</v>
      </c>
      <c r="M102" s="13" t="s">
        <v>108</v>
      </c>
      <c r="N102" s="13" t="s">
        <v>774</v>
      </c>
      <c r="O102" s="13" t="s">
        <v>775</v>
      </c>
      <c r="P102" s="13" t="s">
        <v>620</v>
      </c>
      <c r="Q102" s="13" t="s">
        <v>776</v>
      </c>
      <c r="R102" s="13" t="s">
        <v>777</v>
      </c>
      <c r="S102" s="13" t="s">
        <v>934</v>
      </c>
      <c r="T102" s="13" t="s">
        <v>935</v>
      </c>
    </row>
    <row r="103" spans="1:20" ht="22.5" customHeight="1">
      <c r="A103" s="1"/>
      <c r="B103" s="205" t="s">
        <v>215</v>
      </c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</row>
    <row r="104" spans="2:20" ht="21" customHeight="1">
      <c r="B104" s="326" t="s">
        <v>216</v>
      </c>
      <c r="C104" s="327"/>
      <c r="D104" s="327"/>
      <c r="E104" s="327"/>
      <c r="F104" s="327"/>
      <c r="G104" s="327"/>
      <c r="H104" s="327"/>
      <c r="I104" s="327"/>
      <c r="J104" s="327"/>
      <c r="K104" s="327"/>
      <c r="L104" s="327"/>
      <c r="M104" s="327"/>
      <c r="N104" s="327"/>
      <c r="O104" s="327"/>
      <c r="P104" s="327"/>
      <c r="Q104" s="327"/>
      <c r="R104" s="327"/>
      <c r="S104" s="327"/>
      <c r="T104" s="327"/>
    </row>
    <row r="105" spans="2:20" ht="40.5" customHeight="1">
      <c r="B105" s="37" t="s">
        <v>118</v>
      </c>
      <c r="C105" s="37" t="s">
        <v>265</v>
      </c>
      <c r="D105" s="53">
        <v>14.8</v>
      </c>
      <c r="E105" s="53">
        <v>14.8</v>
      </c>
      <c r="F105" s="33">
        <v>0</v>
      </c>
      <c r="G105" s="33">
        <v>0</v>
      </c>
      <c r="H105" s="33">
        <v>576.8</v>
      </c>
      <c r="I105" s="33">
        <v>510.3</v>
      </c>
      <c r="J105" s="33">
        <v>0</v>
      </c>
      <c r="K105" s="33">
        <v>0</v>
      </c>
      <c r="L105" s="33">
        <v>0</v>
      </c>
      <c r="M105" s="33">
        <v>0</v>
      </c>
      <c r="N105" s="33">
        <f>D105+F105+H105+L105</f>
        <v>591.5999999999999</v>
      </c>
      <c r="O105" s="33">
        <f>E105+G105+I105+M105</f>
        <v>525.1</v>
      </c>
      <c r="P105" s="50" t="s">
        <v>266</v>
      </c>
      <c r="Q105" s="48" t="s">
        <v>130</v>
      </c>
      <c r="R105" s="49" t="s">
        <v>131</v>
      </c>
      <c r="S105" s="49">
        <v>103</v>
      </c>
      <c r="T105" s="49">
        <v>103</v>
      </c>
    </row>
    <row r="106" spans="2:20" ht="38.25" customHeight="1">
      <c r="B106" s="45" t="s">
        <v>9</v>
      </c>
      <c r="C106" s="45" t="s">
        <v>217</v>
      </c>
      <c r="D106" s="54">
        <v>0</v>
      </c>
      <c r="E106" s="54">
        <v>0</v>
      </c>
      <c r="F106" s="46">
        <v>0</v>
      </c>
      <c r="G106" s="46">
        <v>0</v>
      </c>
      <c r="H106" s="46">
        <v>0</v>
      </c>
      <c r="I106" s="46">
        <v>0</v>
      </c>
      <c r="J106" s="61">
        <v>0</v>
      </c>
      <c r="K106" s="61">
        <v>0</v>
      </c>
      <c r="L106" s="46">
        <v>0</v>
      </c>
      <c r="M106" s="46">
        <v>0</v>
      </c>
      <c r="N106" s="61">
        <f aca="true" t="shared" si="8" ref="N106:N115">D106+F106+H106+L106</f>
        <v>0</v>
      </c>
      <c r="O106" s="61">
        <f aca="true" t="shared" si="9" ref="O106:O115">E106+G106+I106+M106</f>
        <v>0</v>
      </c>
      <c r="P106" s="355" t="s">
        <v>267</v>
      </c>
      <c r="Q106" s="355" t="s">
        <v>130</v>
      </c>
      <c r="R106" s="371" t="s">
        <v>268</v>
      </c>
      <c r="S106" s="371">
        <v>89</v>
      </c>
      <c r="T106" s="371">
        <v>89</v>
      </c>
    </row>
    <row r="107" spans="2:20" ht="27.75" customHeight="1">
      <c r="B107" s="45" t="s">
        <v>37</v>
      </c>
      <c r="C107" s="45" t="s">
        <v>218</v>
      </c>
      <c r="D107" s="54">
        <v>0</v>
      </c>
      <c r="E107" s="54">
        <v>0</v>
      </c>
      <c r="F107" s="46">
        <v>0</v>
      </c>
      <c r="G107" s="46">
        <v>0</v>
      </c>
      <c r="H107" s="46">
        <v>0</v>
      </c>
      <c r="I107" s="46">
        <v>0</v>
      </c>
      <c r="J107" s="61">
        <v>0</v>
      </c>
      <c r="K107" s="61">
        <v>0</v>
      </c>
      <c r="L107" s="46">
        <v>0</v>
      </c>
      <c r="M107" s="46">
        <v>0</v>
      </c>
      <c r="N107" s="61">
        <f t="shared" si="8"/>
        <v>0</v>
      </c>
      <c r="O107" s="61">
        <f t="shared" si="9"/>
        <v>0</v>
      </c>
      <c r="P107" s="380"/>
      <c r="Q107" s="380"/>
      <c r="R107" s="372"/>
      <c r="S107" s="372"/>
      <c r="T107" s="372"/>
    </row>
    <row r="108" spans="2:20" ht="15.75" customHeight="1">
      <c r="B108" s="45" t="s">
        <v>39</v>
      </c>
      <c r="C108" s="45" t="s">
        <v>219</v>
      </c>
      <c r="D108" s="54">
        <v>0</v>
      </c>
      <c r="E108" s="54">
        <v>0</v>
      </c>
      <c r="F108" s="46">
        <v>0</v>
      </c>
      <c r="G108" s="46">
        <v>0</v>
      </c>
      <c r="H108" s="46">
        <v>295.4</v>
      </c>
      <c r="I108" s="46">
        <v>229</v>
      </c>
      <c r="J108" s="61">
        <v>0</v>
      </c>
      <c r="K108" s="61">
        <v>0</v>
      </c>
      <c r="L108" s="46">
        <v>0</v>
      </c>
      <c r="M108" s="46">
        <v>0</v>
      </c>
      <c r="N108" s="61">
        <f t="shared" si="8"/>
        <v>295.4</v>
      </c>
      <c r="O108" s="61">
        <f t="shared" si="9"/>
        <v>229</v>
      </c>
      <c r="P108" s="380"/>
      <c r="Q108" s="380"/>
      <c r="R108" s="372"/>
      <c r="S108" s="372"/>
      <c r="T108" s="372"/>
    </row>
    <row r="109" spans="2:20" ht="28.5" customHeight="1">
      <c r="B109" s="45" t="s">
        <v>220</v>
      </c>
      <c r="C109" s="45" t="s">
        <v>221</v>
      </c>
      <c r="D109" s="54">
        <v>14.8</v>
      </c>
      <c r="E109" s="54">
        <v>14.8</v>
      </c>
      <c r="F109" s="46">
        <v>0</v>
      </c>
      <c r="G109" s="46">
        <v>0</v>
      </c>
      <c r="H109" s="46">
        <v>207.1</v>
      </c>
      <c r="I109" s="46">
        <v>207</v>
      </c>
      <c r="J109" s="61">
        <v>0</v>
      </c>
      <c r="K109" s="61">
        <v>0</v>
      </c>
      <c r="L109" s="46">
        <v>0</v>
      </c>
      <c r="M109" s="46">
        <v>0</v>
      </c>
      <c r="N109" s="61">
        <f t="shared" si="8"/>
        <v>221.9</v>
      </c>
      <c r="O109" s="61">
        <f t="shared" si="9"/>
        <v>221.8</v>
      </c>
      <c r="P109" s="380"/>
      <c r="Q109" s="380"/>
      <c r="R109" s="372"/>
      <c r="S109" s="372"/>
      <c r="T109" s="372"/>
    </row>
    <row r="110" spans="2:20" ht="22.5" customHeight="1">
      <c r="B110" s="45" t="s">
        <v>222</v>
      </c>
      <c r="C110" s="45" t="s">
        <v>223</v>
      </c>
      <c r="D110" s="54">
        <v>0</v>
      </c>
      <c r="E110" s="54">
        <v>0</v>
      </c>
      <c r="F110" s="46">
        <v>0</v>
      </c>
      <c r="G110" s="46">
        <v>0</v>
      </c>
      <c r="H110" s="46">
        <v>74.3</v>
      </c>
      <c r="I110" s="46">
        <v>74.3</v>
      </c>
      <c r="J110" s="61">
        <v>0</v>
      </c>
      <c r="K110" s="61">
        <v>0</v>
      </c>
      <c r="L110" s="46">
        <v>0</v>
      </c>
      <c r="M110" s="46">
        <v>0</v>
      </c>
      <c r="N110" s="61">
        <f t="shared" si="8"/>
        <v>74.3</v>
      </c>
      <c r="O110" s="61">
        <f t="shared" si="9"/>
        <v>74.3</v>
      </c>
      <c r="P110" s="380"/>
      <c r="Q110" s="380"/>
      <c r="R110" s="372"/>
      <c r="S110" s="372"/>
      <c r="T110" s="372"/>
    </row>
    <row r="111" spans="2:20" ht="16.5" customHeight="1">
      <c r="B111" s="45" t="s">
        <v>224</v>
      </c>
      <c r="C111" s="45" t="s">
        <v>225</v>
      </c>
      <c r="D111" s="54">
        <v>0</v>
      </c>
      <c r="E111" s="54">
        <v>0</v>
      </c>
      <c r="F111" s="46">
        <v>0</v>
      </c>
      <c r="G111" s="46">
        <v>0</v>
      </c>
      <c r="H111" s="46">
        <v>0</v>
      </c>
      <c r="I111" s="46">
        <v>0</v>
      </c>
      <c r="J111" s="61">
        <v>0</v>
      </c>
      <c r="K111" s="61">
        <v>0</v>
      </c>
      <c r="L111" s="46">
        <v>0</v>
      </c>
      <c r="M111" s="46">
        <v>0</v>
      </c>
      <c r="N111" s="61">
        <f t="shared" si="8"/>
        <v>0</v>
      </c>
      <c r="O111" s="61">
        <f t="shared" si="9"/>
        <v>0</v>
      </c>
      <c r="P111" s="380"/>
      <c r="Q111" s="380"/>
      <c r="R111" s="372"/>
      <c r="S111" s="372"/>
      <c r="T111" s="372"/>
    </row>
    <row r="112" spans="2:20" ht="29.25" customHeight="1">
      <c r="B112" s="18" t="s">
        <v>120</v>
      </c>
      <c r="C112" s="18" t="s">
        <v>264</v>
      </c>
      <c r="D112" s="55">
        <v>0</v>
      </c>
      <c r="E112" s="55">
        <v>0</v>
      </c>
      <c r="F112" s="19">
        <v>0</v>
      </c>
      <c r="G112" s="19">
        <v>0</v>
      </c>
      <c r="H112" s="19">
        <v>193.2</v>
      </c>
      <c r="I112" s="19">
        <v>164.7</v>
      </c>
      <c r="J112" s="33">
        <v>0</v>
      </c>
      <c r="K112" s="33">
        <v>0</v>
      </c>
      <c r="L112" s="19">
        <v>0</v>
      </c>
      <c r="M112" s="19">
        <v>0</v>
      </c>
      <c r="N112" s="33">
        <f t="shared" si="8"/>
        <v>193.2</v>
      </c>
      <c r="O112" s="33">
        <f t="shared" si="9"/>
        <v>164.7</v>
      </c>
      <c r="P112" s="210" t="s">
        <v>270</v>
      </c>
      <c r="Q112" s="210" t="s">
        <v>130</v>
      </c>
      <c r="R112" s="245" t="s">
        <v>131</v>
      </c>
      <c r="S112" s="245">
        <v>101</v>
      </c>
      <c r="T112" s="245">
        <v>101.6</v>
      </c>
    </row>
    <row r="113" spans="2:20" ht="14.25" customHeight="1">
      <c r="B113" s="45" t="s">
        <v>11</v>
      </c>
      <c r="C113" s="45" t="s">
        <v>226</v>
      </c>
      <c r="D113" s="54">
        <v>0</v>
      </c>
      <c r="E113" s="54">
        <v>0</v>
      </c>
      <c r="F113" s="46">
        <v>0</v>
      </c>
      <c r="G113" s="46">
        <v>0</v>
      </c>
      <c r="H113" s="46">
        <v>80</v>
      </c>
      <c r="I113" s="46">
        <v>71.1</v>
      </c>
      <c r="J113" s="61">
        <v>0</v>
      </c>
      <c r="K113" s="61">
        <v>0</v>
      </c>
      <c r="L113" s="46">
        <v>0</v>
      </c>
      <c r="M113" s="46">
        <v>0</v>
      </c>
      <c r="N113" s="61">
        <f t="shared" si="8"/>
        <v>80</v>
      </c>
      <c r="O113" s="61">
        <f t="shared" si="9"/>
        <v>71.1</v>
      </c>
      <c r="P113" s="349"/>
      <c r="Q113" s="349"/>
      <c r="R113" s="348"/>
      <c r="S113" s="348"/>
      <c r="T113" s="348"/>
    </row>
    <row r="114" spans="2:20" ht="23.25" customHeight="1">
      <c r="B114" s="45" t="s">
        <v>13</v>
      </c>
      <c r="C114" s="45" t="s">
        <v>227</v>
      </c>
      <c r="D114" s="54">
        <v>0</v>
      </c>
      <c r="E114" s="54">
        <v>0</v>
      </c>
      <c r="F114" s="46">
        <v>0</v>
      </c>
      <c r="G114" s="46">
        <v>0</v>
      </c>
      <c r="H114" s="46">
        <v>113.2</v>
      </c>
      <c r="I114" s="46">
        <v>93.6</v>
      </c>
      <c r="J114" s="61">
        <v>0</v>
      </c>
      <c r="K114" s="61">
        <v>0</v>
      </c>
      <c r="L114" s="46">
        <v>0</v>
      </c>
      <c r="M114" s="46">
        <v>0</v>
      </c>
      <c r="N114" s="61">
        <f t="shared" si="8"/>
        <v>113.2</v>
      </c>
      <c r="O114" s="61">
        <f t="shared" si="9"/>
        <v>93.6</v>
      </c>
      <c r="P114" s="210" t="s">
        <v>271</v>
      </c>
      <c r="Q114" s="210" t="s">
        <v>130</v>
      </c>
      <c r="R114" s="245" t="s">
        <v>131</v>
      </c>
      <c r="S114" s="245">
        <v>100</v>
      </c>
      <c r="T114" s="245">
        <v>100</v>
      </c>
    </row>
    <row r="115" spans="2:20" ht="14.25" customHeight="1">
      <c r="B115" s="45" t="s">
        <v>15</v>
      </c>
      <c r="C115" s="45" t="s">
        <v>228</v>
      </c>
      <c r="D115" s="54">
        <v>0</v>
      </c>
      <c r="E115" s="54">
        <v>0</v>
      </c>
      <c r="F115" s="46">
        <v>0</v>
      </c>
      <c r="G115" s="46">
        <v>0</v>
      </c>
      <c r="H115" s="46">
        <v>0</v>
      </c>
      <c r="I115" s="46">
        <v>0</v>
      </c>
      <c r="J115" s="61">
        <v>0</v>
      </c>
      <c r="K115" s="61">
        <v>0</v>
      </c>
      <c r="L115" s="46">
        <v>0</v>
      </c>
      <c r="M115" s="46">
        <v>0</v>
      </c>
      <c r="N115" s="61">
        <f t="shared" si="8"/>
        <v>0</v>
      </c>
      <c r="O115" s="61">
        <f t="shared" si="9"/>
        <v>0</v>
      </c>
      <c r="P115" s="349"/>
      <c r="Q115" s="349"/>
      <c r="R115" s="348"/>
      <c r="S115" s="348"/>
      <c r="T115" s="348"/>
    </row>
    <row r="116" spans="2:20" ht="20.25" customHeight="1">
      <c r="B116" s="241" t="s">
        <v>214</v>
      </c>
      <c r="C116" s="259"/>
      <c r="D116" s="148">
        <f>D105+D112</f>
        <v>14.8</v>
      </c>
      <c r="E116" s="148">
        <f>E105+E112</f>
        <v>14.8</v>
      </c>
      <c r="F116" s="148">
        <f aca="true" t="shared" si="10" ref="F116:O116">F105+F112</f>
        <v>0</v>
      </c>
      <c r="G116" s="148">
        <f t="shared" si="10"/>
        <v>0</v>
      </c>
      <c r="H116" s="148">
        <f t="shared" si="10"/>
        <v>770</v>
      </c>
      <c r="I116" s="148">
        <f t="shared" si="10"/>
        <v>675</v>
      </c>
      <c r="J116" s="149">
        <v>0</v>
      </c>
      <c r="K116" s="149">
        <v>0</v>
      </c>
      <c r="L116" s="148">
        <f t="shared" si="10"/>
        <v>0</v>
      </c>
      <c r="M116" s="148">
        <f t="shared" si="10"/>
        <v>0</v>
      </c>
      <c r="N116" s="148">
        <f t="shared" si="10"/>
        <v>784.8</v>
      </c>
      <c r="O116" s="150">
        <f t="shared" si="10"/>
        <v>689.8</v>
      </c>
      <c r="P116" s="151"/>
      <c r="Q116" s="151"/>
      <c r="R116" s="152"/>
      <c r="S116" s="152"/>
      <c r="T116" s="152"/>
    </row>
    <row r="117" spans="2:20" ht="20.25" customHeight="1">
      <c r="B117" s="196" t="s">
        <v>1325</v>
      </c>
      <c r="C117" s="391"/>
      <c r="D117" s="391"/>
      <c r="E117" s="391"/>
      <c r="F117" s="391"/>
      <c r="G117" s="391"/>
      <c r="H117" s="391"/>
      <c r="I117" s="391"/>
      <c r="J117" s="391"/>
      <c r="K117" s="391"/>
      <c r="L117" s="391"/>
      <c r="M117" s="391"/>
      <c r="N117" s="391"/>
      <c r="O117" s="391"/>
      <c r="P117" s="391"/>
      <c r="Q117" s="391"/>
      <c r="R117" s="391"/>
      <c r="S117" s="391"/>
      <c r="T117" s="392"/>
    </row>
    <row r="118" spans="2:22" ht="24.75" customHeight="1">
      <c r="B118" s="284" t="s">
        <v>269</v>
      </c>
      <c r="C118" s="370"/>
      <c r="D118" s="370"/>
      <c r="E118" s="370"/>
      <c r="F118" s="370"/>
      <c r="G118" s="370"/>
      <c r="H118" s="370"/>
      <c r="I118" s="370"/>
      <c r="J118" s="370"/>
      <c r="K118" s="370"/>
      <c r="L118" s="370"/>
      <c r="M118" s="370"/>
      <c r="N118" s="370"/>
      <c r="O118" s="286"/>
      <c r="T118" s="153"/>
      <c r="U118" s="68"/>
      <c r="V118" s="68"/>
    </row>
    <row r="119" spans="2:22" s="9" customFormat="1" ht="34.5" customHeight="1">
      <c r="B119" s="37" t="s">
        <v>118</v>
      </c>
      <c r="C119" s="64" t="s">
        <v>273</v>
      </c>
      <c r="D119" s="60">
        <v>0</v>
      </c>
      <c r="E119" s="60">
        <v>0</v>
      </c>
      <c r="F119" s="60">
        <v>0</v>
      </c>
      <c r="G119" s="60">
        <v>0</v>
      </c>
      <c r="H119" s="60">
        <v>1978.4</v>
      </c>
      <c r="I119" s="60">
        <v>1899.4</v>
      </c>
      <c r="J119" s="60">
        <v>0</v>
      </c>
      <c r="K119" s="60">
        <v>0</v>
      </c>
      <c r="L119" s="60">
        <v>266.3</v>
      </c>
      <c r="M119" s="60">
        <v>59.9</v>
      </c>
      <c r="N119" s="33">
        <f>D119+F119+H119+L119</f>
        <v>2244.7000000000003</v>
      </c>
      <c r="O119" s="33">
        <f>E119+G119+I119+M119</f>
        <v>1959.3000000000002</v>
      </c>
      <c r="P119" s="51" t="s">
        <v>275</v>
      </c>
      <c r="Q119" s="51" t="s">
        <v>130</v>
      </c>
      <c r="R119" s="52" t="s">
        <v>276</v>
      </c>
      <c r="S119" s="52">
        <v>90</v>
      </c>
      <c r="T119" s="52">
        <v>100</v>
      </c>
      <c r="U119" s="68"/>
      <c r="V119" s="68"/>
    </row>
    <row r="120" spans="2:22" ht="38.25" customHeight="1">
      <c r="B120" s="56" t="s">
        <v>9</v>
      </c>
      <c r="C120" s="56" t="s">
        <v>229</v>
      </c>
      <c r="D120" s="57">
        <v>0</v>
      </c>
      <c r="E120" s="57">
        <v>0</v>
      </c>
      <c r="F120" s="58">
        <v>0</v>
      </c>
      <c r="G120" s="58">
        <v>0</v>
      </c>
      <c r="H120" s="58">
        <v>1978.4</v>
      </c>
      <c r="I120" s="58">
        <v>1899.4</v>
      </c>
      <c r="J120" s="58">
        <v>0</v>
      </c>
      <c r="K120" s="58">
        <v>0</v>
      </c>
      <c r="L120" s="58">
        <v>266.3</v>
      </c>
      <c r="M120" s="58">
        <v>59.9</v>
      </c>
      <c r="N120" s="62">
        <f aca="true" t="shared" si="11" ref="N120:N132">F120+H120+L120</f>
        <v>2244.7000000000003</v>
      </c>
      <c r="O120" s="62">
        <f aca="true" t="shared" si="12" ref="O120:O132">G120+I120+M120</f>
        <v>1959.3000000000002</v>
      </c>
      <c r="P120" s="51" t="s">
        <v>277</v>
      </c>
      <c r="Q120" s="51" t="s">
        <v>130</v>
      </c>
      <c r="R120" s="52" t="s">
        <v>278</v>
      </c>
      <c r="S120" s="52">
        <v>12.27</v>
      </c>
      <c r="T120" s="52">
        <v>13.15</v>
      </c>
      <c r="U120" s="68"/>
      <c r="V120" s="68"/>
    </row>
    <row r="121" spans="2:20" ht="24.75" customHeight="1">
      <c r="B121" s="47" t="s">
        <v>230</v>
      </c>
      <c r="C121" s="45" t="s">
        <v>231</v>
      </c>
      <c r="D121" s="54">
        <v>0</v>
      </c>
      <c r="E121" s="54">
        <v>0</v>
      </c>
      <c r="F121" s="46">
        <v>0</v>
      </c>
      <c r="G121" s="46">
        <v>0</v>
      </c>
      <c r="H121" s="46">
        <v>0</v>
      </c>
      <c r="I121" s="46">
        <v>0</v>
      </c>
      <c r="J121" s="58">
        <v>0</v>
      </c>
      <c r="K121" s="58">
        <v>0</v>
      </c>
      <c r="L121" s="46">
        <v>0</v>
      </c>
      <c r="M121" s="46">
        <v>0</v>
      </c>
      <c r="N121" s="61">
        <f t="shared" si="11"/>
        <v>0</v>
      </c>
      <c r="O121" s="61">
        <f t="shared" si="12"/>
        <v>0</v>
      </c>
      <c r="P121" s="210" t="s">
        <v>235</v>
      </c>
      <c r="Q121" s="210" t="s">
        <v>130</v>
      </c>
      <c r="R121" s="245" t="s">
        <v>279</v>
      </c>
      <c r="S121" s="245">
        <v>7</v>
      </c>
      <c r="T121" s="245">
        <v>17</v>
      </c>
    </row>
    <row r="122" spans="2:20" ht="27.75" customHeight="1">
      <c r="B122" s="47" t="s">
        <v>232</v>
      </c>
      <c r="C122" s="45" t="s">
        <v>233</v>
      </c>
      <c r="D122" s="54">
        <v>0</v>
      </c>
      <c r="E122" s="54">
        <v>0</v>
      </c>
      <c r="F122" s="46">
        <v>0</v>
      </c>
      <c r="G122" s="46">
        <v>0</v>
      </c>
      <c r="H122" s="46">
        <v>0</v>
      </c>
      <c r="I122" s="46">
        <v>0</v>
      </c>
      <c r="J122" s="58">
        <v>0</v>
      </c>
      <c r="K122" s="58">
        <v>0</v>
      </c>
      <c r="L122" s="46">
        <v>0</v>
      </c>
      <c r="M122" s="46">
        <v>0</v>
      </c>
      <c r="N122" s="61">
        <f t="shared" si="11"/>
        <v>0</v>
      </c>
      <c r="O122" s="61">
        <f t="shared" si="12"/>
        <v>0</v>
      </c>
      <c r="P122" s="349"/>
      <c r="Q122" s="349"/>
      <c r="R122" s="348"/>
      <c r="S122" s="348"/>
      <c r="T122" s="348"/>
    </row>
    <row r="123" spans="2:20" ht="27.75" customHeight="1">
      <c r="B123" s="47" t="s">
        <v>234</v>
      </c>
      <c r="C123" s="45" t="s">
        <v>235</v>
      </c>
      <c r="D123" s="54">
        <v>0</v>
      </c>
      <c r="E123" s="54">
        <v>0</v>
      </c>
      <c r="F123" s="46">
        <v>0</v>
      </c>
      <c r="G123" s="46">
        <v>0</v>
      </c>
      <c r="H123" s="46">
        <v>0</v>
      </c>
      <c r="I123" s="46">
        <v>0</v>
      </c>
      <c r="J123" s="58">
        <v>0</v>
      </c>
      <c r="K123" s="58">
        <v>0</v>
      </c>
      <c r="L123" s="46">
        <v>0</v>
      </c>
      <c r="M123" s="46">
        <v>0</v>
      </c>
      <c r="N123" s="61">
        <f t="shared" si="11"/>
        <v>0</v>
      </c>
      <c r="O123" s="61">
        <f t="shared" si="12"/>
        <v>0</v>
      </c>
      <c r="P123" s="349"/>
      <c r="Q123" s="349"/>
      <c r="R123" s="348"/>
      <c r="S123" s="348"/>
      <c r="T123" s="348"/>
    </row>
    <row r="124" spans="2:20" ht="24" customHeight="1">
      <c r="B124" s="47" t="s">
        <v>236</v>
      </c>
      <c r="C124" s="45" t="s">
        <v>237</v>
      </c>
      <c r="D124" s="54">
        <v>0</v>
      </c>
      <c r="E124" s="54">
        <v>0</v>
      </c>
      <c r="F124" s="46">
        <v>0</v>
      </c>
      <c r="G124" s="46">
        <v>0</v>
      </c>
      <c r="H124" s="46">
        <v>0</v>
      </c>
      <c r="I124" s="46">
        <v>0</v>
      </c>
      <c r="J124" s="58">
        <v>0</v>
      </c>
      <c r="K124" s="58">
        <v>0</v>
      </c>
      <c r="L124" s="46">
        <v>0</v>
      </c>
      <c r="M124" s="46">
        <v>0</v>
      </c>
      <c r="N124" s="61">
        <f t="shared" si="11"/>
        <v>0</v>
      </c>
      <c r="O124" s="61">
        <f t="shared" si="12"/>
        <v>0</v>
      </c>
      <c r="P124" s="349"/>
      <c r="Q124" s="349"/>
      <c r="R124" s="348"/>
      <c r="S124" s="348"/>
      <c r="T124" s="348"/>
    </row>
    <row r="125" spans="2:20" ht="40.5" customHeight="1">
      <c r="B125" s="47" t="s">
        <v>238</v>
      </c>
      <c r="C125" s="45" t="s">
        <v>239</v>
      </c>
      <c r="D125" s="54">
        <v>0</v>
      </c>
      <c r="E125" s="54">
        <v>0</v>
      </c>
      <c r="F125" s="46">
        <v>0</v>
      </c>
      <c r="G125" s="46">
        <v>0</v>
      </c>
      <c r="H125" s="46">
        <v>1978.4</v>
      </c>
      <c r="I125" s="46">
        <v>1899.4</v>
      </c>
      <c r="J125" s="58">
        <v>0</v>
      </c>
      <c r="K125" s="58">
        <v>0</v>
      </c>
      <c r="L125" s="46">
        <v>266.3</v>
      </c>
      <c r="M125" s="46">
        <v>59.9</v>
      </c>
      <c r="N125" s="61">
        <f t="shared" si="11"/>
        <v>2244.7000000000003</v>
      </c>
      <c r="O125" s="61">
        <f t="shared" si="12"/>
        <v>1959.3000000000002</v>
      </c>
      <c r="P125" s="349"/>
      <c r="Q125" s="349"/>
      <c r="R125" s="348"/>
      <c r="S125" s="348"/>
      <c r="T125" s="348"/>
    </row>
    <row r="126" spans="2:20" ht="40.5" customHeight="1">
      <c r="B126" s="59" t="s">
        <v>120</v>
      </c>
      <c r="C126" s="18" t="s">
        <v>274</v>
      </c>
      <c r="D126" s="55">
        <v>0</v>
      </c>
      <c r="E126" s="55">
        <v>0</v>
      </c>
      <c r="F126" s="19">
        <v>75</v>
      </c>
      <c r="G126" s="19">
        <v>75</v>
      </c>
      <c r="H126" s="19">
        <v>31.4</v>
      </c>
      <c r="I126" s="19">
        <v>31.4</v>
      </c>
      <c r="J126" s="16">
        <v>0</v>
      </c>
      <c r="K126" s="16">
        <v>0</v>
      </c>
      <c r="L126" s="19">
        <v>0</v>
      </c>
      <c r="M126" s="19">
        <v>0</v>
      </c>
      <c r="N126" s="33">
        <f t="shared" si="11"/>
        <v>106.4</v>
      </c>
      <c r="O126" s="33">
        <f t="shared" si="12"/>
        <v>106.4</v>
      </c>
      <c r="P126" s="50" t="s">
        <v>246</v>
      </c>
      <c r="Q126" s="50" t="s">
        <v>280</v>
      </c>
      <c r="R126" s="66" t="s">
        <v>281</v>
      </c>
      <c r="S126" s="66">
        <v>60</v>
      </c>
      <c r="T126" s="66">
        <v>33</v>
      </c>
    </row>
    <row r="127" spans="2:20" ht="26.25" customHeight="1">
      <c r="B127" s="45" t="s">
        <v>11</v>
      </c>
      <c r="C127" s="45" t="s">
        <v>240</v>
      </c>
      <c r="D127" s="54">
        <v>0</v>
      </c>
      <c r="E127" s="54">
        <v>0</v>
      </c>
      <c r="F127" s="46">
        <v>75</v>
      </c>
      <c r="G127" s="46">
        <v>75</v>
      </c>
      <c r="H127" s="46">
        <v>31.4</v>
      </c>
      <c r="I127" s="46">
        <v>31.4</v>
      </c>
      <c r="J127" s="58">
        <v>0</v>
      </c>
      <c r="K127" s="58">
        <v>0</v>
      </c>
      <c r="L127" s="46">
        <v>0</v>
      </c>
      <c r="M127" s="46">
        <v>0</v>
      </c>
      <c r="N127" s="33">
        <f t="shared" si="11"/>
        <v>106.4</v>
      </c>
      <c r="O127" s="65">
        <f t="shared" si="12"/>
        <v>106.4</v>
      </c>
      <c r="P127" s="210" t="s">
        <v>282</v>
      </c>
      <c r="Q127" s="210" t="s">
        <v>283</v>
      </c>
      <c r="R127" s="245" t="s">
        <v>284</v>
      </c>
      <c r="S127" s="245">
        <v>1.59</v>
      </c>
      <c r="T127" s="245">
        <v>0.95</v>
      </c>
    </row>
    <row r="128" spans="2:20" ht="19.5" customHeight="1">
      <c r="B128" s="47" t="s">
        <v>241</v>
      </c>
      <c r="C128" s="45" t="s">
        <v>242</v>
      </c>
      <c r="D128" s="54">
        <v>0</v>
      </c>
      <c r="E128" s="54">
        <v>0</v>
      </c>
      <c r="F128" s="46">
        <v>0</v>
      </c>
      <c r="G128" s="46">
        <v>0</v>
      </c>
      <c r="H128" s="46">
        <v>0</v>
      </c>
      <c r="I128" s="46"/>
      <c r="J128" s="58">
        <v>0</v>
      </c>
      <c r="K128" s="58">
        <v>0</v>
      </c>
      <c r="L128" s="46">
        <v>0</v>
      </c>
      <c r="M128" s="46">
        <v>0</v>
      </c>
      <c r="N128" s="33">
        <f t="shared" si="11"/>
        <v>0</v>
      </c>
      <c r="O128" s="65">
        <f t="shared" si="12"/>
        <v>0</v>
      </c>
      <c r="P128" s="211"/>
      <c r="Q128" s="211"/>
      <c r="R128" s="246"/>
      <c r="S128" s="246"/>
      <c r="T128" s="246"/>
    </row>
    <row r="129" spans="2:20" ht="14.25" customHeight="1">
      <c r="B129" s="47" t="s">
        <v>243</v>
      </c>
      <c r="C129" s="45" t="s">
        <v>244</v>
      </c>
      <c r="D129" s="54">
        <v>0</v>
      </c>
      <c r="E129" s="54">
        <v>0</v>
      </c>
      <c r="F129" s="46">
        <v>0</v>
      </c>
      <c r="G129" s="46">
        <v>0</v>
      </c>
      <c r="H129" s="46">
        <v>0</v>
      </c>
      <c r="I129" s="46">
        <v>0</v>
      </c>
      <c r="J129" s="58">
        <v>0</v>
      </c>
      <c r="K129" s="58">
        <v>0</v>
      </c>
      <c r="L129" s="46">
        <v>0</v>
      </c>
      <c r="M129" s="46">
        <v>0</v>
      </c>
      <c r="N129" s="33">
        <f t="shared" si="11"/>
        <v>0</v>
      </c>
      <c r="O129" s="65">
        <f t="shared" si="12"/>
        <v>0</v>
      </c>
      <c r="P129" s="211"/>
      <c r="Q129" s="211"/>
      <c r="R129" s="246"/>
      <c r="S129" s="246"/>
      <c r="T129" s="246"/>
    </row>
    <row r="130" spans="2:20" ht="14.25" customHeight="1">
      <c r="B130" s="47" t="s">
        <v>245</v>
      </c>
      <c r="C130" s="45" t="s">
        <v>246</v>
      </c>
      <c r="D130" s="54">
        <v>0</v>
      </c>
      <c r="E130" s="54">
        <v>0</v>
      </c>
      <c r="F130" s="46">
        <v>0</v>
      </c>
      <c r="G130" s="46">
        <v>0</v>
      </c>
      <c r="H130" s="46">
        <v>31.4</v>
      </c>
      <c r="I130" s="46">
        <v>31.4</v>
      </c>
      <c r="J130" s="58">
        <v>0</v>
      </c>
      <c r="K130" s="58">
        <v>0</v>
      </c>
      <c r="L130" s="46">
        <v>0</v>
      </c>
      <c r="M130" s="46">
        <v>0</v>
      </c>
      <c r="N130" s="33">
        <f t="shared" si="11"/>
        <v>31.4</v>
      </c>
      <c r="O130" s="65">
        <f t="shared" si="12"/>
        <v>31.4</v>
      </c>
      <c r="P130" s="211"/>
      <c r="Q130" s="211"/>
      <c r="R130" s="246"/>
      <c r="S130" s="246"/>
      <c r="T130" s="246"/>
    </row>
    <row r="131" spans="2:20" ht="25.5" customHeight="1">
      <c r="B131" s="47" t="s">
        <v>247</v>
      </c>
      <c r="C131" s="45" t="s">
        <v>248</v>
      </c>
      <c r="D131" s="54">
        <v>0</v>
      </c>
      <c r="E131" s="54">
        <v>0</v>
      </c>
      <c r="F131" s="46">
        <v>0</v>
      </c>
      <c r="G131" s="46">
        <v>0</v>
      </c>
      <c r="H131" s="46">
        <v>0</v>
      </c>
      <c r="I131" s="46">
        <v>0</v>
      </c>
      <c r="J131" s="58">
        <v>0</v>
      </c>
      <c r="K131" s="58">
        <v>0</v>
      </c>
      <c r="L131" s="46">
        <v>0</v>
      </c>
      <c r="M131" s="46">
        <v>0</v>
      </c>
      <c r="N131" s="33">
        <f t="shared" si="11"/>
        <v>0</v>
      </c>
      <c r="O131" s="65">
        <f t="shared" si="12"/>
        <v>0</v>
      </c>
      <c r="P131" s="211"/>
      <c r="Q131" s="211"/>
      <c r="R131" s="246"/>
      <c r="S131" s="246"/>
      <c r="T131" s="246"/>
    </row>
    <row r="132" spans="2:20" ht="26.25" customHeight="1">
      <c r="B132" s="47" t="s">
        <v>249</v>
      </c>
      <c r="C132" s="45" t="s">
        <v>250</v>
      </c>
      <c r="D132" s="54">
        <v>0</v>
      </c>
      <c r="E132" s="54">
        <v>0</v>
      </c>
      <c r="F132" s="46">
        <v>75</v>
      </c>
      <c r="G132" s="46">
        <v>75</v>
      </c>
      <c r="H132" s="46">
        <v>0</v>
      </c>
      <c r="I132" s="46">
        <v>0</v>
      </c>
      <c r="J132" s="58">
        <v>0</v>
      </c>
      <c r="K132" s="58">
        <v>0</v>
      </c>
      <c r="L132" s="46">
        <v>0</v>
      </c>
      <c r="M132" s="46">
        <v>0</v>
      </c>
      <c r="N132" s="33">
        <f t="shared" si="11"/>
        <v>75</v>
      </c>
      <c r="O132" s="65">
        <f t="shared" si="12"/>
        <v>75</v>
      </c>
      <c r="P132" s="211"/>
      <c r="Q132" s="211"/>
      <c r="R132" s="246"/>
      <c r="S132" s="246"/>
      <c r="T132" s="246"/>
    </row>
    <row r="133" spans="2:20" ht="26.25" customHeight="1">
      <c r="B133" s="287" t="s">
        <v>213</v>
      </c>
      <c r="C133" s="288"/>
      <c r="D133" s="80">
        <f>D119+D126</f>
        <v>0</v>
      </c>
      <c r="E133" s="80">
        <f aca="true" t="shared" si="13" ref="E133:O133">E119+E126</f>
        <v>0</v>
      </c>
      <c r="F133" s="80">
        <f t="shared" si="13"/>
        <v>75</v>
      </c>
      <c r="G133" s="80">
        <f t="shared" si="13"/>
        <v>75</v>
      </c>
      <c r="H133" s="80">
        <f t="shared" si="13"/>
        <v>2009.8000000000002</v>
      </c>
      <c r="I133" s="80">
        <f t="shared" si="13"/>
        <v>1930.8000000000002</v>
      </c>
      <c r="J133" s="154">
        <v>0</v>
      </c>
      <c r="K133" s="154">
        <v>0</v>
      </c>
      <c r="L133" s="80">
        <f t="shared" si="13"/>
        <v>266.3</v>
      </c>
      <c r="M133" s="80">
        <f t="shared" si="13"/>
        <v>59.9</v>
      </c>
      <c r="N133" s="80">
        <f t="shared" si="13"/>
        <v>2351.1000000000004</v>
      </c>
      <c r="O133" s="81">
        <f t="shared" si="13"/>
        <v>2065.7000000000003</v>
      </c>
      <c r="P133" s="14"/>
      <c r="Q133" s="14"/>
      <c r="R133" s="14"/>
      <c r="S133" s="14"/>
      <c r="T133" s="14"/>
    </row>
    <row r="134" spans="2:20" ht="26.25" customHeight="1">
      <c r="B134" s="196" t="s">
        <v>1313</v>
      </c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8"/>
    </row>
    <row r="135" spans="2:20" ht="26.25" customHeight="1">
      <c r="B135" s="217" t="s">
        <v>285</v>
      </c>
      <c r="C135" s="228"/>
      <c r="D135" s="228"/>
      <c r="E135" s="228"/>
      <c r="F135" s="228"/>
      <c r="G135" s="228"/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</row>
    <row r="136" spans="2:40" s="9" customFormat="1" ht="29.25" customHeight="1">
      <c r="B136" s="37" t="s">
        <v>286</v>
      </c>
      <c r="C136" s="67" t="s">
        <v>287</v>
      </c>
      <c r="D136" s="71">
        <v>0</v>
      </c>
      <c r="E136" s="71">
        <v>0</v>
      </c>
      <c r="F136" s="71">
        <v>0</v>
      </c>
      <c r="G136" s="71">
        <v>0</v>
      </c>
      <c r="H136" s="71">
        <v>662.9</v>
      </c>
      <c r="I136" s="71">
        <v>619.4</v>
      </c>
      <c r="J136" s="71">
        <v>0</v>
      </c>
      <c r="K136" s="71">
        <v>0</v>
      </c>
      <c r="L136" s="71">
        <v>80.1</v>
      </c>
      <c r="M136" s="71">
        <v>69.6</v>
      </c>
      <c r="N136" s="53">
        <f aca="true" t="shared" si="14" ref="N136:O143">F136+H136+L136</f>
        <v>743</v>
      </c>
      <c r="O136" s="70">
        <f t="shared" si="14"/>
        <v>689</v>
      </c>
      <c r="P136" s="48" t="s">
        <v>290</v>
      </c>
      <c r="Q136" s="48" t="s">
        <v>291</v>
      </c>
      <c r="R136" s="49" t="s">
        <v>292</v>
      </c>
      <c r="S136" s="49">
        <v>180</v>
      </c>
      <c r="T136" s="49">
        <v>180</v>
      </c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</row>
    <row r="137" spans="2:20" ht="30.75" customHeight="1">
      <c r="B137" s="56" t="s">
        <v>9</v>
      </c>
      <c r="C137" s="56" t="s">
        <v>251</v>
      </c>
      <c r="D137" s="57">
        <v>0</v>
      </c>
      <c r="E137" s="57">
        <v>0</v>
      </c>
      <c r="F137" s="58">
        <v>0</v>
      </c>
      <c r="G137" s="58">
        <v>0</v>
      </c>
      <c r="H137" s="58">
        <v>130</v>
      </c>
      <c r="I137" s="58">
        <v>130</v>
      </c>
      <c r="J137" s="58">
        <v>0</v>
      </c>
      <c r="K137" s="58">
        <v>0</v>
      </c>
      <c r="L137" s="58">
        <v>0</v>
      </c>
      <c r="M137" s="58">
        <v>0</v>
      </c>
      <c r="N137" s="61">
        <f t="shared" si="14"/>
        <v>130</v>
      </c>
      <c r="O137" s="61">
        <f t="shared" si="14"/>
        <v>130</v>
      </c>
      <c r="P137" s="50" t="s">
        <v>293</v>
      </c>
      <c r="Q137" s="50" t="s">
        <v>167</v>
      </c>
      <c r="R137" s="66" t="s">
        <v>294</v>
      </c>
      <c r="S137" s="66">
        <v>8800</v>
      </c>
      <c r="T137" s="66">
        <v>8800</v>
      </c>
    </row>
    <row r="138" spans="2:20" ht="27" customHeight="1">
      <c r="B138" s="45" t="s">
        <v>37</v>
      </c>
      <c r="C138" s="45" t="s">
        <v>252</v>
      </c>
      <c r="D138" s="54">
        <v>0</v>
      </c>
      <c r="E138" s="54">
        <v>0</v>
      </c>
      <c r="F138" s="46">
        <v>0</v>
      </c>
      <c r="G138" s="46">
        <v>0</v>
      </c>
      <c r="H138" s="46">
        <v>0</v>
      </c>
      <c r="I138" s="46">
        <v>0</v>
      </c>
      <c r="J138" s="58">
        <v>0</v>
      </c>
      <c r="K138" s="58">
        <v>0</v>
      </c>
      <c r="L138" s="46">
        <v>0</v>
      </c>
      <c r="M138" s="46">
        <v>0</v>
      </c>
      <c r="N138" s="61">
        <f t="shared" si="14"/>
        <v>0</v>
      </c>
      <c r="O138" s="61">
        <f t="shared" si="14"/>
        <v>0</v>
      </c>
      <c r="P138" s="210" t="s">
        <v>295</v>
      </c>
      <c r="Q138" s="210" t="s">
        <v>130</v>
      </c>
      <c r="R138" s="245" t="s">
        <v>131</v>
      </c>
      <c r="S138" s="245">
        <v>110</v>
      </c>
      <c r="T138" s="245">
        <v>110</v>
      </c>
    </row>
    <row r="139" spans="2:20" ht="14.25" customHeight="1">
      <c r="B139" s="45" t="s">
        <v>39</v>
      </c>
      <c r="C139" s="45" t="s">
        <v>253</v>
      </c>
      <c r="D139" s="54">
        <v>0</v>
      </c>
      <c r="E139" s="54">
        <v>0</v>
      </c>
      <c r="F139" s="46">
        <v>0</v>
      </c>
      <c r="G139" s="46">
        <v>0</v>
      </c>
      <c r="H139" s="46">
        <v>342.9</v>
      </c>
      <c r="I139" s="46">
        <v>299.4</v>
      </c>
      <c r="J139" s="58">
        <v>0</v>
      </c>
      <c r="K139" s="58">
        <v>0</v>
      </c>
      <c r="L139" s="46">
        <v>80.1</v>
      </c>
      <c r="M139" s="46">
        <v>69.6</v>
      </c>
      <c r="N139" s="61">
        <f t="shared" si="14"/>
        <v>423</v>
      </c>
      <c r="O139" s="61">
        <f t="shared" si="14"/>
        <v>369</v>
      </c>
      <c r="P139" s="211"/>
      <c r="Q139" s="211"/>
      <c r="R139" s="246"/>
      <c r="S139" s="246"/>
      <c r="T139" s="246"/>
    </row>
    <row r="140" spans="2:20" ht="25.5" customHeight="1">
      <c r="B140" s="45" t="s">
        <v>220</v>
      </c>
      <c r="C140" s="45" t="s">
        <v>254</v>
      </c>
      <c r="D140" s="54">
        <v>0</v>
      </c>
      <c r="E140" s="54">
        <v>0</v>
      </c>
      <c r="F140" s="46">
        <v>0</v>
      </c>
      <c r="G140" s="46">
        <v>0</v>
      </c>
      <c r="H140" s="46">
        <v>5</v>
      </c>
      <c r="I140" s="46">
        <v>5</v>
      </c>
      <c r="J140" s="58">
        <v>0</v>
      </c>
      <c r="K140" s="58">
        <v>0</v>
      </c>
      <c r="L140" s="46">
        <v>0</v>
      </c>
      <c r="M140" s="46">
        <v>0</v>
      </c>
      <c r="N140" s="61">
        <f t="shared" si="14"/>
        <v>5</v>
      </c>
      <c r="O140" s="61">
        <f t="shared" si="14"/>
        <v>5</v>
      </c>
      <c r="P140" s="211"/>
      <c r="Q140" s="211"/>
      <c r="R140" s="246"/>
      <c r="S140" s="246"/>
      <c r="T140" s="246"/>
    </row>
    <row r="141" spans="2:20" ht="14.25" customHeight="1">
      <c r="B141" s="45" t="s">
        <v>222</v>
      </c>
      <c r="C141" s="45" t="s">
        <v>255</v>
      </c>
      <c r="D141" s="54">
        <v>0</v>
      </c>
      <c r="E141" s="54">
        <v>0</v>
      </c>
      <c r="F141" s="74">
        <v>0</v>
      </c>
      <c r="G141" s="74">
        <v>0</v>
      </c>
      <c r="H141" s="74">
        <v>185</v>
      </c>
      <c r="I141" s="74">
        <v>185</v>
      </c>
      <c r="J141" s="58">
        <v>0</v>
      </c>
      <c r="K141" s="58">
        <v>0</v>
      </c>
      <c r="L141" s="74">
        <v>0</v>
      </c>
      <c r="M141" s="74">
        <v>0</v>
      </c>
      <c r="N141" s="75">
        <f t="shared" si="14"/>
        <v>185</v>
      </c>
      <c r="O141" s="61">
        <f t="shared" si="14"/>
        <v>185</v>
      </c>
      <c r="P141" s="211"/>
      <c r="Q141" s="211"/>
      <c r="R141" s="246"/>
      <c r="S141" s="246"/>
      <c r="T141" s="246"/>
    </row>
    <row r="142" spans="2:20" ht="27" customHeight="1">
      <c r="B142" s="18" t="s">
        <v>143</v>
      </c>
      <c r="C142" s="18" t="s">
        <v>288</v>
      </c>
      <c r="D142" s="55">
        <v>0</v>
      </c>
      <c r="E142" s="77">
        <v>0</v>
      </c>
      <c r="F142" s="33">
        <v>0</v>
      </c>
      <c r="G142" s="33">
        <v>0</v>
      </c>
      <c r="H142" s="33">
        <v>0</v>
      </c>
      <c r="I142" s="33">
        <v>0</v>
      </c>
      <c r="J142" s="16">
        <v>0</v>
      </c>
      <c r="K142" s="16">
        <v>0</v>
      </c>
      <c r="L142" s="33">
        <v>0</v>
      </c>
      <c r="M142" s="33">
        <v>0</v>
      </c>
      <c r="N142" s="33">
        <f t="shared" si="14"/>
        <v>0</v>
      </c>
      <c r="O142" s="33">
        <f t="shared" si="14"/>
        <v>0</v>
      </c>
      <c r="P142" s="48" t="s">
        <v>296</v>
      </c>
      <c r="Q142" s="48" t="s">
        <v>130</v>
      </c>
      <c r="R142" s="49" t="s">
        <v>131</v>
      </c>
      <c r="S142" s="49">
        <v>100</v>
      </c>
      <c r="T142" s="49">
        <v>100</v>
      </c>
    </row>
    <row r="143" spans="2:20" ht="27" customHeight="1">
      <c r="B143" s="72" t="s">
        <v>11</v>
      </c>
      <c r="C143" s="72" t="s">
        <v>256</v>
      </c>
      <c r="D143" s="73">
        <v>0</v>
      </c>
      <c r="E143" s="73">
        <v>0</v>
      </c>
      <c r="F143" s="78">
        <v>0</v>
      </c>
      <c r="G143" s="78">
        <v>0</v>
      </c>
      <c r="H143" s="78">
        <v>0</v>
      </c>
      <c r="I143" s="78">
        <v>0</v>
      </c>
      <c r="J143" s="58">
        <v>0</v>
      </c>
      <c r="K143" s="58">
        <v>0</v>
      </c>
      <c r="L143" s="78">
        <v>0</v>
      </c>
      <c r="M143" s="78">
        <v>0</v>
      </c>
      <c r="N143" s="62">
        <f t="shared" si="14"/>
        <v>0</v>
      </c>
      <c r="O143" s="61">
        <f t="shared" si="14"/>
        <v>0</v>
      </c>
      <c r="P143" s="50" t="s">
        <v>297</v>
      </c>
      <c r="Q143" s="50" t="s">
        <v>291</v>
      </c>
      <c r="R143" s="66" t="s">
        <v>4</v>
      </c>
      <c r="S143" s="66">
        <v>0</v>
      </c>
      <c r="T143" s="66">
        <v>0</v>
      </c>
    </row>
    <row r="144" spans="2:20" ht="26.25" customHeight="1">
      <c r="B144" s="227" t="s">
        <v>289</v>
      </c>
      <c r="C144" s="227"/>
      <c r="D144" s="79">
        <f>D136+D142</f>
        <v>0</v>
      </c>
      <c r="E144" s="79">
        <f aca="true" t="shared" si="15" ref="E144:N144">E136+E142</f>
        <v>0</v>
      </c>
      <c r="F144" s="79">
        <f t="shared" si="15"/>
        <v>0</v>
      </c>
      <c r="G144" s="79">
        <f t="shared" si="15"/>
        <v>0</v>
      </c>
      <c r="H144" s="79">
        <f t="shared" si="15"/>
        <v>662.9</v>
      </c>
      <c r="I144" s="79">
        <f t="shared" si="15"/>
        <v>619.4</v>
      </c>
      <c r="J144" s="136">
        <v>0</v>
      </c>
      <c r="K144" s="136">
        <v>0</v>
      </c>
      <c r="L144" s="79">
        <f t="shared" si="15"/>
        <v>80.1</v>
      </c>
      <c r="M144" s="79">
        <f t="shared" si="15"/>
        <v>69.6</v>
      </c>
      <c r="N144" s="79">
        <f t="shared" si="15"/>
        <v>743</v>
      </c>
      <c r="O144" s="79">
        <f>O136+O142</f>
        <v>689</v>
      </c>
      <c r="P144" s="9"/>
      <c r="Q144" s="9"/>
      <c r="R144" s="9"/>
      <c r="S144" s="9"/>
      <c r="T144" s="9"/>
    </row>
    <row r="145" spans="2:20" ht="26.25" customHeight="1">
      <c r="B145" s="393" t="s">
        <v>1314</v>
      </c>
      <c r="C145" s="394"/>
      <c r="D145" s="394"/>
      <c r="E145" s="394"/>
      <c r="F145" s="394"/>
      <c r="G145" s="394"/>
      <c r="H145" s="394"/>
      <c r="I145" s="394"/>
      <c r="J145" s="394"/>
      <c r="K145" s="394"/>
      <c r="L145" s="394"/>
      <c r="M145" s="394"/>
      <c r="N145" s="394"/>
      <c r="O145" s="394"/>
      <c r="P145" s="394"/>
      <c r="Q145" s="394"/>
      <c r="R145" s="394"/>
      <c r="S145" s="394"/>
      <c r="T145" s="395"/>
    </row>
    <row r="146" spans="2:20" ht="27.75" customHeight="1">
      <c r="B146" s="217" t="s">
        <v>298</v>
      </c>
      <c r="C146" s="319"/>
      <c r="D146" s="319"/>
      <c r="E146" s="319"/>
      <c r="F146" s="319"/>
      <c r="G146" s="319"/>
      <c r="H146" s="319"/>
      <c r="I146" s="319"/>
      <c r="J146" s="319"/>
      <c r="K146" s="319"/>
      <c r="L146" s="319"/>
      <c r="M146" s="319"/>
      <c r="N146" s="319"/>
      <c r="O146" s="319"/>
      <c r="P146" s="319"/>
      <c r="Q146" s="319"/>
      <c r="R146" s="319"/>
      <c r="S146" s="319"/>
      <c r="T146" s="319"/>
    </row>
    <row r="147" spans="2:20" ht="78.75" customHeight="1">
      <c r="B147" s="15" t="s">
        <v>118</v>
      </c>
      <c r="C147" s="15" t="s">
        <v>299</v>
      </c>
      <c r="D147" s="87">
        <v>0</v>
      </c>
      <c r="E147" s="87">
        <v>0</v>
      </c>
      <c r="F147" s="16">
        <v>1274</v>
      </c>
      <c r="G147" s="16">
        <v>1132</v>
      </c>
      <c r="H147" s="16">
        <v>43542.5</v>
      </c>
      <c r="I147" s="16">
        <v>40411.4</v>
      </c>
      <c r="J147" s="16">
        <v>0</v>
      </c>
      <c r="K147" s="16">
        <v>0</v>
      </c>
      <c r="L147" s="16">
        <v>372</v>
      </c>
      <c r="M147" s="16">
        <v>231.4</v>
      </c>
      <c r="N147" s="36">
        <f>F147+H147+L147</f>
        <v>45188.5</v>
      </c>
      <c r="O147" s="36">
        <f>G147+I147+M147</f>
        <v>41774.8</v>
      </c>
      <c r="P147" s="48" t="s">
        <v>302</v>
      </c>
      <c r="Q147" s="48" t="s">
        <v>130</v>
      </c>
      <c r="R147" s="49" t="s">
        <v>303</v>
      </c>
      <c r="S147" s="49">
        <v>80.2</v>
      </c>
      <c r="T147" s="49">
        <v>71.2</v>
      </c>
    </row>
    <row r="148" spans="2:20" ht="37.5" customHeight="1">
      <c r="B148" s="45" t="s">
        <v>9</v>
      </c>
      <c r="C148" s="45" t="s">
        <v>257</v>
      </c>
      <c r="D148" s="54">
        <v>0</v>
      </c>
      <c r="E148" s="54">
        <v>0</v>
      </c>
      <c r="F148" s="46">
        <v>577.4</v>
      </c>
      <c r="G148" s="46">
        <v>507.6</v>
      </c>
      <c r="H148" s="46">
        <v>16602.1</v>
      </c>
      <c r="I148" s="46">
        <v>15445.9</v>
      </c>
      <c r="J148" s="46">
        <v>0</v>
      </c>
      <c r="K148" s="46">
        <v>0</v>
      </c>
      <c r="L148" s="46">
        <v>0</v>
      </c>
      <c r="M148" s="46">
        <v>0</v>
      </c>
      <c r="N148" s="61">
        <f aca="true" t="shared" si="16" ref="N148:N155">F148+H148+L148</f>
        <v>17179.5</v>
      </c>
      <c r="O148" s="61">
        <f aca="true" t="shared" si="17" ref="O148:O155">G148+I148+M148</f>
        <v>15953.5</v>
      </c>
      <c r="P148" s="50" t="s">
        <v>304</v>
      </c>
      <c r="Q148" s="50" t="s">
        <v>305</v>
      </c>
      <c r="R148" s="66" t="s">
        <v>306</v>
      </c>
      <c r="S148" s="66">
        <v>33955.47</v>
      </c>
      <c r="T148" s="66">
        <v>28708</v>
      </c>
    </row>
    <row r="149" spans="2:20" ht="14.25" customHeight="1">
      <c r="B149" s="45" t="s">
        <v>37</v>
      </c>
      <c r="C149" s="45" t="s">
        <v>258</v>
      </c>
      <c r="D149" s="54">
        <v>0</v>
      </c>
      <c r="E149" s="54">
        <v>0</v>
      </c>
      <c r="F149" s="46">
        <v>436.3</v>
      </c>
      <c r="G149" s="46">
        <v>393.6</v>
      </c>
      <c r="H149" s="46">
        <v>15927</v>
      </c>
      <c r="I149" s="46">
        <v>14764.4</v>
      </c>
      <c r="J149" s="46">
        <v>0</v>
      </c>
      <c r="K149" s="46">
        <v>0</v>
      </c>
      <c r="L149" s="46">
        <v>220.1</v>
      </c>
      <c r="M149" s="46">
        <v>121.1</v>
      </c>
      <c r="N149" s="61">
        <f t="shared" si="16"/>
        <v>16583.399999999998</v>
      </c>
      <c r="O149" s="61">
        <f t="shared" si="17"/>
        <v>15279.1</v>
      </c>
      <c r="P149" s="210" t="s">
        <v>307</v>
      </c>
      <c r="Q149" s="210" t="s">
        <v>130</v>
      </c>
      <c r="R149" s="245" t="s">
        <v>308</v>
      </c>
      <c r="S149" s="245">
        <v>85.7</v>
      </c>
      <c r="T149" s="245">
        <v>73</v>
      </c>
    </row>
    <row r="150" spans="2:20" ht="24" customHeight="1">
      <c r="B150" s="45" t="s">
        <v>39</v>
      </c>
      <c r="C150" s="45" t="s">
        <v>259</v>
      </c>
      <c r="D150" s="54">
        <v>0</v>
      </c>
      <c r="E150" s="54">
        <v>0</v>
      </c>
      <c r="F150" s="46">
        <v>209</v>
      </c>
      <c r="G150" s="46">
        <v>179.5</v>
      </c>
      <c r="H150" s="46">
        <v>6046.4</v>
      </c>
      <c r="I150" s="46">
        <v>5620.9</v>
      </c>
      <c r="J150" s="46">
        <v>0</v>
      </c>
      <c r="K150" s="46">
        <v>0</v>
      </c>
      <c r="L150" s="46">
        <v>0</v>
      </c>
      <c r="M150" s="46">
        <v>0</v>
      </c>
      <c r="N150" s="61">
        <f t="shared" si="16"/>
        <v>6255.4</v>
      </c>
      <c r="O150" s="61">
        <f t="shared" si="17"/>
        <v>5800.4</v>
      </c>
      <c r="P150" s="211"/>
      <c r="Q150" s="211"/>
      <c r="R150" s="246"/>
      <c r="S150" s="246"/>
      <c r="T150" s="246"/>
    </row>
    <row r="151" spans="2:20" ht="14.25" customHeight="1">
      <c r="B151" s="45" t="s">
        <v>220</v>
      </c>
      <c r="C151" s="45" t="s">
        <v>260</v>
      </c>
      <c r="D151" s="54">
        <v>0</v>
      </c>
      <c r="E151" s="54">
        <v>0</v>
      </c>
      <c r="F151" s="46">
        <v>51.3</v>
      </c>
      <c r="G151" s="46">
        <v>51.3</v>
      </c>
      <c r="H151" s="46">
        <v>2393.6</v>
      </c>
      <c r="I151" s="46">
        <v>2222.3</v>
      </c>
      <c r="J151" s="46">
        <v>0</v>
      </c>
      <c r="K151" s="46">
        <v>0</v>
      </c>
      <c r="L151" s="46">
        <v>151.9</v>
      </c>
      <c r="M151" s="46">
        <v>110.3</v>
      </c>
      <c r="N151" s="61">
        <f t="shared" si="16"/>
        <v>2596.8</v>
      </c>
      <c r="O151" s="61">
        <f t="shared" si="17"/>
        <v>2383.9000000000005</v>
      </c>
      <c r="P151" s="211"/>
      <c r="Q151" s="211"/>
      <c r="R151" s="246"/>
      <c r="S151" s="246"/>
      <c r="T151" s="246"/>
    </row>
    <row r="152" spans="2:20" ht="14.25" customHeight="1">
      <c r="B152" s="45" t="s">
        <v>222</v>
      </c>
      <c r="C152" s="45" t="s">
        <v>263</v>
      </c>
      <c r="D152" s="54">
        <v>0</v>
      </c>
      <c r="E152" s="54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61">
        <f t="shared" si="16"/>
        <v>0</v>
      </c>
      <c r="O152" s="61">
        <f t="shared" si="17"/>
        <v>0</v>
      </c>
      <c r="P152" s="211"/>
      <c r="Q152" s="211"/>
      <c r="R152" s="246"/>
      <c r="S152" s="246"/>
      <c r="T152" s="246"/>
    </row>
    <row r="153" spans="2:20" ht="31.5" customHeight="1">
      <c r="B153" s="45" t="s">
        <v>224</v>
      </c>
      <c r="C153" s="45" t="s">
        <v>261</v>
      </c>
      <c r="D153" s="54">
        <v>0</v>
      </c>
      <c r="E153" s="54">
        <v>0</v>
      </c>
      <c r="F153" s="46">
        <v>0</v>
      </c>
      <c r="G153" s="46">
        <v>0</v>
      </c>
      <c r="H153" s="46">
        <v>2573.4</v>
      </c>
      <c r="I153" s="46">
        <v>2357.9</v>
      </c>
      <c r="J153" s="46">
        <v>0</v>
      </c>
      <c r="K153" s="46">
        <v>0</v>
      </c>
      <c r="L153" s="46">
        <v>0</v>
      </c>
      <c r="M153" s="46">
        <v>0</v>
      </c>
      <c r="N153" s="61">
        <f t="shared" si="16"/>
        <v>2573.4</v>
      </c>
      <c r="O153" s="61">
        <f t="shared" si="17"/>
        <v>2357.9</v>
      </c>
      <c r="P153" s="211"/>
      <c r="Q153" s="211"/>
      <c r="R153" s="246"/>
      <c r="S153" s="246"/>
      <c r="T153" s="246"/>
    </row>
    <row r="154" spans="2:20" ht="30.75" customHeight="1">
      <c r="B154" s="18" t="s">
        <v>120</v>
      </c>
      <c r="C154" s="18" t="s">
        <v>237</v>
      </c>
      <c r="D154" s="55">
        <v>0</v>
      </c>
      <c r="E154" s="55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33">
        <f>F154+H154+L154</f>
        <v>0</v>
      </c>
      <c r="O154" s="65">
        <f>G154+I154+M154</f>
        <v>0</v>
      </c>
      <c r="P154" s="210" t="s">
        <v>309</v>
      </c>
      <c r="Q154" s="210" t="s">
        <v>130</v>
      </c>
      <c r="R154" s="245" t="s">
        <v>310</v>
      </c>
      <c r="S154" s="245">
        <v>8.6</v>
      </c>
      <c r="T154" s="245">
        <v>7.3</v>
      </c>
    </row>
    <row r="155" spans="2:20" ht="27.75" customHeight="1">
      <c r="B155" s="45" t="s">
        <v>11</v>
      </c>
      <c r="C155" s="45" t="s">
        <v>262</v>
      </c>
      <c r="D155" s="54">
        <v>0</v>
      </c>
      <c r="E155" s="54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61">
        <f t="shared" si="16"/>
        <v>0</v>
      </c>
      <c r="O155" s="69">
        <f t="shared" si="17"/>
        <v>0</v>
      </c>
      <c r="P155" s="211"/>
      <c r="Q155" s="211"/>
      <c r="R155" s="246"/>
      <c r="S155" s="246"/>
      <c r="T155" s="246"/>
    </row>
    <row r="156" spans="2:20" ht="27.75" customHeight="1">
      <c r="B156" s="295" t="s">
        <v>300</v>
      </c>
      <c r="C156" s="259"/>
      <c r="D156" s="84">
        <f>D147+D154</f>
        <v>0</v>
      </c>
      <c r="E156" s="84">
        <f aca="true" t="shared" si="18" ref="E156:O156">E147+E154</f>
        <v>0</v>
      </c>
      <c r="F156" s="84">
        <f t="shared" si="18"/>
        <v>1274</v>
      </c>
      <c r="G156" s="84">
        <f t="shared" si="18"/>
        <v>1132</v>
      </c>
      <c r="H156" s="84">
        <f t="shared" si="18"/>
        <v>43542.5</v>
      </c>
      <c r="I156" s="84">
        <f t="shared" si="18"/>
        <v>40411.4</v>
      </c>
      <c r="J156" s="84">
        <v>0</v>
      </c>
      <c r="K156" s="84">
        <v>0</v>
      </c>
      <c r="L156" s="84">
        <f t="shared" si="18"/>
        <v>372</v>
      </c>
      <c r="M156" s="84">
        <f t="shared" si="18"/>
        <v>231.4</v>
      </c>
      <c r="N156" s="84">
        <f t="shared" si="18"/>
        <v>45188.5</v>
      </c>
      <c r="O156" s="88">
        <f t="shared" si="18"/>
        <v>41774.8</v>
      </c>
      <c r="P156" s="14"/>
      <c r="Q156" s="14"/>
      <c r="R156" s="14"/>
      <c r="S156" s="14"/>
      <c r="T156" s="14"/>
    </row>
    <row r="157" spans="2:20" ht="27.75" customHeight="1">
      <c r="B157" s="183"/>
      <c r="C157" s="192" t="s">
        <v>1301</v>
      </c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3"/>
    </row>
    <row r="158" spans="2:20" ht="33" customHeight="1">
      <c r="B158" s="241" t="s">
        <v>301</v>
      </c>
      <c r="C158" s="288"/>
      <c r="D158" s="84">
        <f>D116+D133+D144+D156</f>
        <v>14.8</v>
      </c>
      <c r="E158" s="88">
        <f aca="true" t="shared" si="19" ref="E158:O158">E116+E133+E144+E156</f>
        <v>14.8</v>
      </c>
      <c r="F158" s="173">
        <f t="shared" si="19"/>
        <v>1349</v>
      </c>
      <c r="G158" s="173">
        <f t="shared" si="19"/>
        <v>1207</v>
      </c>
      <c r="H158" s="173">
        <f t="shared" si="19"/>
        <v>46985.2</v>
      </c>
      <c r="I158" s="173">
        <f t="shared" si="19"/>
        <v>43636.6</v>
      </c>
      <c r="J158" s="84">
        <v>0</v>
      </c>
      <c r="K158" s="84">
        <v>0</v>
      </c>
      <c r="L158" s="173">
        <f t="shared" si="19"/>
        <v>718.4</v>
      </c>
      <c r="M158" s="173">
        <f t="shared" si="19"/>
        <v>360.9</v>
      </c>
      <c r="N158" s="173">
        <f t="shared" si="19"/>
        <v>49067.4</v>
      </c>
      <c r="O158" s="189">
        <f t="shared" si="19"/>
        <v>45219.3</v>
      </c>
      <c r="P158" s="14"/>
      <c r="Q158" s="14"/>
      <c r="R158" s="14"/>
      <c r="S158" s="14"/>
      <c r="T158" s="14"/>
    </row>
    <row r="159" spans="2:20" ht="33" customHeight="1">
      <c r="B159" s="199" t="s">
        <v>1332</v>
      </c>
      <c r="C159" s="320"/>
      <c r="D159" s="320"/>
      <c r="E159" s="320"/>
      <c r="F159" s="320"/>
      <c r="G159" s="320"/>
      <c r="H159" s="320"/>
      <c r="I159" s="320"/>
      <c r="J159" s="320"/>
      <c r="K159" s="320"/>
      <c r="L159" s="320"/>
      <c r="M159" s="320"/>
      <c r="N159" s="320"/>
      <c r="O159" s="320"/>
      <c r="P159" s="320"/>
      <c r="Q159" s="320"/>
      <c r="R159" s="320"/>
      <c r="S159" s="320"/>
      <c r="T159" s="321"/>
    </row>
    <row r="160" spans="2:20" ht="42" customHeight="1">
      <c r="B160" s="232" t="s">
        <v>0</v>
      </c>
      <c r="C160" s="232" t="s">
        <v>1</v>
      </c>
      <c r="D160" s="235" t="s">
        <v>272</v>
      </c>
      <c r="E160" s="236"/>
      <c r="F160" s="237" t="s">
        <v>106</v>
      </c>
      <c r="G160" s="238"/>
      <c r="H160" s="230" t="s">
        <v>109</v>
      </c>
      <c r="I160" s="231"/>
      <c r="J160" s="239" t="s">
        <v>900</v>
      </c>
      <c r="K160" s="240"/>
      <c r="L160" s="230" t="s">
        <v>110</v>
      </c>
      <c r="M160" s="231"/>
      <c r="N160" s="230" t="s">
        <v>154</v>
      </c>
      <c r="O160" s="231"/>
      <c r="P160" s="229" t="s">
        <v>111</v>
      </c>
      <c r="Q160" s="229" t="s">
        <v>112</v>
      </c>
      <c r="R160" s="229" t="s">
        <v>113</v>
      </c>
      <c r="S160" s="229" t="s">
        <v>114</v>
      </c>
      <c r="T160" s="229" t="s">
        <v>115</v>
      </c>
    </row>
    <row r="161" spans="2:20" ht="66" customHeight="1">
      <c r="B161" s="233"/>
      <c r="C161" s="234"/>
      <c r="D161" s="6" t="s">
        <v>2</v>
      </c>
      <c r="E161" s="6" t="s">
        <v>3</v>
      </c>
      <c r="F161" s="5" t="s">
        <v>2</v>
      </c>
      <c r="G161" s="7" t="s">
        <v>3</v>
      </c>
      <c r="H161" s="6" t="s">
        <v>2</v>
      </c>
      <c r="I161" s="6" t="s">
        <v>3</v>
      </c>
      <c r="J161" s="6" t="s">
        <v>2</v>
      </c>
      <c r="K161" s="6" t="s">
        <v>3</v>
      </c>
      <c r="L161" s="6" t="s">
        <v>2</v>
      </c>
      <c r="M161" s="6" t="s">
        <v>3</v>
      </c>
      <c r="N161" s="6" t="s">
        <v>2</v>
      </c>
      <c r="O161" s="6" t="s">
        <v>3</v>
      </c>
      <c r="P161" s="204"/>
      <c r="Q161" s="204"/>
      <c r="R161" s="204"/>
      <c r="S161" s="204"/>
      <c r="T161" s="204"/>
    </row>
    <row r="162" spans="2:20" ht="14.25" customHeight="1">
      <c r="B162" s="13" t="s">
        <v>4</v>
      </c>
      <c r="C162" s="13" t="s">
        <v>5</v>
      </c>
      <c r="D162" s="13" t="s">
        <v>6</v>
      </c>
      <c r="E162" s="13" t="s">
        <v>449</v>
      </c>
      <c r="F162" s="13" t="s">
        <v>7</v>
      </c>
      <c r="G162" s="13" t="s">
        <v>8</v>
      </c>
      <c r="H162" s="13" t="s">
        <v>770</v>
      </c>
      <c r="I162" s="13" t="s">
        <v>771</v>
      </c>
      <c r="J162" s="13" t="s">
        <v>107</v>
      </c>
      <c r="K162" s="13" t="s">
        <v>772</v>
      </c>
      <c r="L162" s="13" t="s">
        <v>107</v>
      </c>
      <c r="M162" s="13" t="s">
        <v>772</v>
      </c>
      <c r="N162" s="13" t="s">
        <v>773</v>
      </c>
      <c r="O162" s="13" t="s">
        <v>108</v>
      </c>
      <c r="P162" s="13" t="s">
        <v>774</v>
      </c>
      <c r="Q162" s="13" t="s">
        <v>775</v>
      </c>
      <c r="R162" s="13" t="s">
        <v>620</v>
      </c>
      <c r="S162" s="13" t="s">
        <v>776</v>
      </c>
      <c r="T162" s="13" t="s">
        <v>777</v>
      </c>
    </row>
    <row r="163" spans="2:20" ht="23.25" customHeight="1">
      <c r="B163" s="205" t="s">
        <v>311</v>
      </c>
      <c r="C163" s="206"/>
      <c r="D163" s="206"/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</row>
    <row r="164" spans="2:20" ht="23.25" customHeight="1">
      <c r="B164" s="217" t="s">
        <v>312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</row>
    <row r="165" spans="2:20" ht="50.25" customHeight="1">
      <c r="B165" s="90" t="s">
        <v>118</v>
      </c>
      <c r="C165" s="91" t="s">
        <v>313</v>
      </c>
      <c r="D165" s="94">
        <v>0</v>
      </c>
      <c r="E165" s="95">
        <v>0</v>
      </c>
      <c r="F165" s="95">
        <v>0</v>
      </c>
      <c r="G165" s="95">
        <v>0</v>
      </c>
      <c r="H165" s="95">
        <v>536.1</v>
      </c>
      <c r="I165" s="95">
        <v>455.65</v>
      </c>
      <c r="J165" s="95">
        <v>0</v>
      </c>
      <c r="K165" s="95">
        <v>0</v>
      </c>
      <c r="L165" s="95">
        <v>0</v>
      </c>
      <c r="M165" s="95">
        <v>0</v>
      </c>
      <c r="N165" s="36">
        <f aca="true" t="shared" si="20" ref="N165:O171">F165+H165+L165</f>
        <v>536.1</v>
      </c>
      <c r="O165" s="36">
        <f t="shared" si="20"/>
        <v>455.65</v>
      </c>
      <c r="P165" s="48" t="s">
        <v>335</v>
      </c>
      <c r="Q165" s="48" t="s">
        <v>130</v>
      </c>
      <c r="R165" s="49" t="s">
        <v>336</v>
      </c>
      <c r="S165" s="49">
        <v>36.1</v>
      </c>
      <c r="T165" s="49">
        <v>35.5</v>
      </c>
    </row>
    <row r="166" spans="2:20" ht="39" customHeight="1">
      <c r="B166" s="2" t="s">
        <v>9</v>
      </c>
      <c r="C166" s="92" t="s">
        <v>314</v>
      </c>
      <c r="D166" s="93">
        <v>0</v>
      </c>
      <c r="E166" s="93">
        <v>0</v>
      </c>
      <c r="F166" s="93">
        <v>0</v>
      </c>
      <c r="G166" s="93">
        <v>0</v>
      </c>
      <c r="H166" s="3">
        <v>536.1</v>
      </c>
      <c r="I166" s="8">
        <v>455.65</v>
      </c>
      <c r="J166" s="61">
        <v>0</v>
      </c>
      <c r="K166" s="61">
        <v>0</v>
      </c>
      <c r="L166" s="93">
        <v>0</v>
      </c>
      <c r="M166" s="93">
        <v>0</v>
      </c>
      <c r="N166" s="62">
        <f t="shared" si="20"/>
        <v>536.1</v>
      </c>
      <c r="O166" s="62">
        <f t="shared" si="20"/>
        <v>455.65</v>
      </c>
      <c r="P166" s="50" t="s">
        <v>337</v>
      </c>
      <c r="Q166" s="50" t="s">
        <v>338</v>
      </c>
      <c r="R166" s="66" t="s">
        <v>204</v>
      </c>
      <c r="S166" s="66">
        <v>6.24</v>
      </c>
      <c r="T166" s="66">
        <v>6.24</v>
      </c>
    </row>
    <row r="167" spans="2:20" ht="28.5" customHeight="1">
      <c r="B167" s="4" t="s">
        <v>230</v>
      </c>
      <c r="C167" s="96" t="s">
        <v>315</v>
      </c>
      <c r="D167" s="97">
        <v>0</v>
      </c>
      <c r="E167" s="93">
        <v>0</v>
      </c>
      <c r="F167" s="93">
        <v>0</v>
      </c>
      <c r="G167" s="93">
        <v>0</v>
      </c>
      <c r="H167" s="3">
        <v>189</v>
      </c>
      <c r="I167" s="8">
        <v>108.65</v>
      </c>
      <c r="J167" s="61">
        <v>0</v>
      </c>
      <c r="K167" s="61">
        <v>0</v>
      </c>
      <c r="L167" s="93">
        <v>0</v>
      </c>
      <c r="M167" s="93">
        <v>0</v>
      </c>
      <c r="N167" s="62">
        <f t="shared" si="20"/>
        <v>189</v>
      </c>
      <c r="O167" s="62">
        <f t="shared" si="20"/>
        <v>108.65</v>
      </c>
      <c r="P167" s="210" t="s">
        <v>339</v>
      </c>
      <c r="Q167" s="210" t="s">
        <v>130</v>
      </c>
      <c r="R167" s="245" t="s">
        <v>204</v>
      </c>
      <c r="S167" s="245" t="s">
        <v>204</v>
      </c>
      <c r="T167" s="245">
        <v>0</v>
      </c>
    </row>
    <row r="168" spans="2:20" ht="56.25" customHeight="1">
      <c r="B168" s="99" t="s">
        <v>232</v>
      </c>
      <c r="C168" s="101" t="s">
        <v>316</v>
      </c>
      <c r="D168" s="93">
        <v>0</v>
      </c>
      <c r="E168" s="97">
        <v>0</v>
      </c>
      <c r="F168" s="97">
        <v>0</v>
      </c>
      <c r="G168" s="97">
        <v>0</v>
      </c>
      <c r="H168" s="21">
        <v>347.1</v>
      </c>
      <c r="I168" s="27">
        <v>347</v>
      </c>
      <c r="J168" s="61">
        <v>0</v>
      </c>
      <c r="K168" s="61">
        <v>0</v>
      </c>
      <c r="L168" s="97">
        <v>0</v>
      </c>
      <c r="M168" s="97">
        <v>0</v>
      </c>
      <c r="N168" s="61">
        <f t="shared" si="20"/>
        <v>347.1</v>
      </c>
      <c r="O168" s="61">
        <f t="shared" si="20"/>
        <v>347</v>
      </c>
      <c r="P168" s="211"/>
      <c r="Q168" s="211"/>
      <c r="R168" s="246"/>
      <c r="S168" s="246"/>
      <c r="T168" s="246"/>
    </row>
    <row r="169" spans="2:20" ht="46.5" customHeight="1">
      <c r="B169" s="100" t="s">
        <v>120</v>
      </c>
      <c r="C169" s="91" t="s">
        <v>317</v>
      </c>
      <c r="D169" s="95">
        <v>0</v>
      </c>
      <c r="E169" s="95">
        <v>0</v>
      </c>
      <c r="F169" s="95">
        <v>0</v>
      </c>
      <c r="G169" s="95">
        <v>0</v>
      </c>
      <c r="H169" s="95">
        <v>0</v>
      </c>
      <c r="I169" s="95">
        <v>0</v>
      </c>
      <c r="J169" s="33">
        <v>0</v>
      </c>
      <c r="K169" s="33">
        <v>0</v>
      </c>
      <c r="L169" s="95">
        <v>0</v>
      </c>
      <c r="M169" s="95">
        <v>0</v>
      </c>
      <c r="N169" s="33">
        <f t="shared" si="20"/>
        <v>0</v>
      </c>
      <c r="O169" s="33">
        <f t="shared" si="20"/>
        <v>0</v>
      </c>
      <c r="P169" s="318" t="s">
        <v>340</v>
      </c>
      <c r="Q169" s="318" t="s">
        <v>130</v>
      </c>
      <c r="R169" s="245" t="s">
        <v>200</v>
      </c>
      <c r="S169" s="245">
        <v>3.1</v>
      </c>
      <c r="T169" s="245">
        <v>3.1</v>
      </c>
    </row>
    <row r="170" spans="2:20" ht="14.25" customHeight="1">
      <c r="B170" s="2" t="s">
        <v>11</v>
      </c>
      <c r="C170" s="2" t="s">
        <v>318</v>
      </c>
      <c r="D170" s="93">
        <v>0</v>
      </c>
      <c r="E170" s="93">
        <v>0</v>
      </c>
      <c r="F170" s="93">
        <v>0</v>
      </c>
      <c r="G170" s="93">
        <v>0</v>
      </c>
      <c r="H170" s="3">
        <v>0</v>
      </c>
      <c r="I170" s="8">
        <v>0</v>
      </c>
      <c r="J170" s="61">
        <v>0</v>
      </c>
      <c r="K170" s="61">
        <v>0</v>
      </c>
      <c r="L170" s="102">
        <v>0</v>
      </c>
      <c r="M170" s="102">
        <v>0</v>
      </c>
      <c r="N170" s="106">
        <f t="shared" si="20"/>
        <v>0</v>
      </c>
      <c r="O170" s="106">
        <f t="shared" si="20"/>
        <v>0</v>
      </c>
      <c r="P170" s="311"/>
      <c r="Q170" s="311"/>
      <c r="R170" s="246"/>
      <c r="S170" s="246"/>
      <c r="T170" s="246"/>
    </row>
    <row r="171" spans="2:20" ht="36.75" customHeight="1">
      <c r="B171" s="100" t="s">
        <v>123</v>
      </c>
      <c r="C171" s="91" t="s">
        <v>328</v>
      </c>
      <c r="D171" s="95">
        <v>0</v>
      </c>
      <c r="E171" s="95">
        <v>0</v>
      </c>
      <c r="F171" s="95">
        <v>0</v>
      </c>
      <c r="G171" s="95">
        <v>0</v>
      </c>
      <c r="H171" s="95">
        <v>0</v>
      </c>
      <c r="I171" s="95">
        <v>0</v>
      </c>
      <c r="J171" s="33">
        <v>0</v>
      </c>
      <c r="K171" s="33">
        <v>0</v>
      </c>
      <c r="L171" s="95">
        <v>0</v>
      </c>
      <c r="M171" s="95">
        <v>0</v>
      </c>
      <c r="N171" s="33">
        <f t="shared" si="20"/>
        <v>0</v>
      </c>
      <c r="O171" s="33">
        <f t="shared" si="20"/>
        <v>0</v>
      </c>
      <c r="P171" s="310" t="s">
        <v>341</v>
      </c>
      <c r="Q171" s="310" t="s">
        <v>342</v>
      </c>
      <c r="R171" s="312" t="s">
        <v>343</v>
      </c>
      <c r="S171" s="312">
        <v>95</v>
      </c>
      <c r="T171" s="314">
        <v>105</v>
      </c>
    </row>
    <row r="172" spans="2:20" ht="14.25" customHeight="1">
      <c r="B172" s="2" t="s">
        <v>26</v>
      </c>
      <c r="C172" s="2" t="s">
        <v>319</v>
      </c>
      <c r="D172" s="93">
        <v>0</v>
      </c>
      <c r="E172" s="93">
        <v>0</v>
      </c>
      <c r="F172" s="93">
        <v>0</v>
      </c>
      <c r="G172" s="93">
        <v>0</v>
      </c>
      <c r="H172" s="3">
        <v>0</v>
      </c>
      <c r="I172" s="8">
        <v>0</v>
      </c>
      <c r="J172" s="61">
        <v>0</v>
      </c>
      <c r="K172" s="61">
        <v>0</v>
      </c>
      <c r="L172" s="102">
        <v>0</v>
      </c>
      <c r="M172" s="102">
        <v>0</v>
      </c>
      <c r="N172" s="106">
        <f aca="true" t="shared" si="21" ref="N172:N178">F172+H172+L172</f>
        <v>0</v>
      </c>
      <c r="O172" s="106">
        <f aca="true" t="shared" si="22" ref="O172:O178">G172+I172+M172</f>
        <v>0</v>
      </c>
      <c r="P172" s="311"/>
      <c r="Q172" s="311"/>
      <c r="R172" s="313"/>
      <c r="S172" s="313"/>
      <c r="T172" s="315"/>
    </row>
    <row r="173" spans="2:20" ht="48.75" customHeight="1">
      <c r="B173" s="100" t="s">
        <v>122</v>
      </c>
      <c r="C173" s="91" t="s">
        <v>329</v>
      </c>
      <c r="D173" s="95">
        <v>0</v>
      </c>
      <c r="E173" s="95">
        <v>0</v>
      </c>
      <c r="F173" s="95">
        <v>0</v>
      </c>
      <c r="G173" s="95">
        <v>0</v>
      </c>
      <c r="H173" s="95">
        <v>0</v>
      </c>
      <c r="I173" s="95">
        <v>0</v>
      </c>
      <c r="J173" s="33">
        <v>0</v>
      </c>
      <c r="K173" s="33">
        <v>0</v>
      </c>
      <c r="L173" s="95">
        <v>0</v>
      </c>
      <c r="M173" s="95">
        <v>0</v>
      </c>
      <c r="N173" s="33">
        <f t="shared" si="21"/>
        <v>0</v>
      </c>
      <c r="O173" s="33">
        <f t="shared" si="22"/>
        <v>0</v>
      </c>
      <c r="P173" s="48" t="s">
        <v>344</v>
      </c>
      <c r="Q173" s="48" t="s">
        <v>130</v>
      </c>
      <c r="R173" s="49" t="s">
        <v>345</v>
      </c>
      <c r="S173" s="49">
        <v>43.5</v>
      </c>
      <c r="T173" s="140">
        <v>43.5</v>
      </c>
    </row>
    <row r="174" spans="2:20" ht="93" customHeight="1">
      <c r="B174" s="2" t="s">
        <v>30</v>
      </c>
      <c r="C174" s="2" t="s">
        <v>320</v>
      </c>
      <c r="D174" s="93">
        <v>0</v>
      </c>
      <c r="E174" s="93">
        <v>0</v>
      </c>
      <c r="F174" s="93">
        <v>0</v>
      </c>
      <c r="G174" s="93">
        <v>0</v>
      </c>
      <c r="H174" s="3">
        <v>0</v>
      </c>
      <c r="I174" s="8">
        <v>0</v>
      </c>
      <c r="J174" s="61">
        <v>0</v>
      </c>
      <c r="K174" s="61">
        <v>0</v>
      </c>
      <c r="L174" s="102">
        <v>0</v>
      </c>
      <c r="M174" s="102">
        <v>0</v>
      </c>
      <c r="N174" s="106">
        <f t="shared" si="21"/>
        <v>0</v>
      </c>
      <c r="O174" s="106">
        <f t="shared" si="22"/>
        <v>0</v>
      </c>
      <c r="P174" s="48" t="s">
        <v>346</v>
      </c>
      <c r="Q174" s="48" t="s">
        <v>130</v>
      </c>
      <c r="R174" s="66" t="s">
        <v>204</v>
      </c>
      <c r="S174" s="66">
        <v>30</v>
      </c>
      <c r="T174" s="66">
        <v>30</v>
      </c>
    </row>
    <row r="175" spans="2:20" ht="27.75" customHeight="1">
      <c r="B175" s="100" t="s">
        <v>126</v>
      </c>
      <c r="C175" s="91" t="s">
        <v>330</v>
      </c>
      <c r="D175" s="95">
        <v>0</v>
      </c>
      <c r="E175" s="95">
        <v>0</v>
      </c>
      <c r="F175" s="95">
        <v>0</v>
      </c>
      <c r="G175" s="95">
        <v>0</v>
      </c>
      <c r="H175" s="95">
        <v>0</v>
      </c>
      <c r="I175" s="95">
        <v>0</v>
      </c>
      <c r="J175" s="33">
        <v>0</v>
      </c>
      <c r="K175" s="33">
        <v>0</v>
      </c>
      <c r="L175" s="95">
        <v>0</v>
      </c>
      <c r="M175" s="95">
        <v>0</v>
      </c>
      <c r="N175" s="33">
        <f>F175+H175+L175</f>
        <v>0</v>
      </c>
      <c r="O175" s="33">
        <f>G175+I175+M175</f>
        <v>0</v>
      </c>
      <c r="P175" s="310" t="s">
        <v>309</v>
      </c>
      <c r="Q175" s="310" t="s">
        <v>130</v>
      </c>
      <c r="R175" s="245" t="s">
        <v>347</v>
      </c>
      <c r="S175" s="267">
        <v>20</v>
      </c>
      <c r="T175" s="267">
        <v>10.3</v>
      </c>
    </row>
    <row r="176" spans="2:20" ht="14.25" customHeight="1">
      <c r="B176" s="2" t="s">
        <v>32</v>
      </c>
      <c r="C176" s="2" t="s">
        <v>321</v>
      </c>
      <c r="D176" s="93">
        <v>0</v>
      </c>
      <c r="E176" s="93">
        <v>0</v>
      </c>
      <c r="F176" s="93">
        <v>0</v>
      </c>
      <c r="G176" s="93">
        <v>0</v>
      </c>
      <c r="H176" s="3">
        <v>0</v>
      </c>
      <c r="I176" s="8">
        <v>0</v>
      </c>
      <c r="J176" s="61">
        <v>0</v>
      </c>
      <c r="K176" s="61">
        <v>0</v>
      </c>
      <c r="L176" s="102">
        <v>0</v>
      </c>
      <c r="M176" s="102">
        <v>0</v>
      </c>
      <c r="N176" s="106">
        <f t="shared" si="21"/>
        <v>0</v>
      </c>
      <c r="O176" s="106">
        <f t="shared" si="22"/>
        <v>0</v>
      </c>
      <c r="P176" s="311"/>
      <c r="Q176" s="311"/>
      <c r="R176" s="246"/>
      <c r="S176" s="268"/>
      <c r="T176" s="268"/>
    </row>
    <row r="177" spans="2:20" ht="47.25" customHeight="1">
      <c r="B177" s="100" t="s">
        <v>331</v>
      </c>
      <c r="C177" s="91" t="s">
        <v>332</v>
      </c>
      <c r="D177" s="95">
        <v>0</v>
      </c>
      <c r="E177" s="95">
        <v>0</v>
      </c>
      <c r="F177" s="95">
        <v>0</v>
      </c>
      <c r="G177" s="95">
        <v>0</v>
      </c>
      <c r="H177" s="95">
        <v>0</v>
      </c>
      <c r="I177" s="95">
        <v>0</v>
      </c>
      <c r="J177" s="33">
        <v>0</v>
      </c>
      <c r="K177" s="33">
        <v>0</v>
      </c>
      <c r="L177" s="95">
        <v>0</v>
      </c>
      <c r="M177" s="95">
        <v>0</v>
      </c>
      <c r="N177" s="33">
        <f t="shared" si="21"/>
        <v>0</v>
      </c>
      <c r="O177" s="33">
        <f t="shared" si="22"/>
        <v>0</v>
      </c>
      <c r="P177" s="48" t="s">
        <v>348</v>
      </c>
      <c r="Q177" s="48" t="s">
        <v>130</v>
      </c>
      <c r="R177" s="49" t="s">
        <v>349</v>
      </c>
      <c r="S177" s="49">
        <v>40</v>
      </c>
      <c r="T177" s="49">
        <v>40</v>
      </c>
    </row>
    <row r="178" spans="2:20" ht="42.75" customHeight="1">
      <c r="B178" s="2" t="s">
        <v>58</v>
      </c>
      <c r="C178" s="2" t="s">
        <v>322</v>
      </c>
      <c r="D178" s="93">
        <v>0</v>
      </c>
      <c r="E178" s="93">
        <v>0</v>
      </c>
      <c r="F178" s="93">
        <v>0</v>
      </c>
      <c r="G178" s="93">
        <v>0</v>
      </c>
      <c r="H178" s="3">
        <v>0</v>
      </c>
      <c r="I178" s="8">
        <v>0</v>
      </c>
      <c r="J178" s="61">
        <v>0</v>
      </c>
      <c r="K178" s="61">
        <v>0</v>
      </c>
      <c r="L178" s="102">
        <v>0</v>
      </c>
      <c r="M178" s="102">
        <v>0</v>
      </c>
      <c r="N178" s="106">
        <f t="shared" si="21"/>
        <v>0</v>
      </c>
      <c r="O178" s="106">
        <f t="shared" si="22"/>
        <v>0</v>
      </c>
      <c r="P178" s="50" t="s">
        <v>350</v>
      </c>
      <c r="Q178" s="50" t="s">
        <v>291</v>
      </c>
      <c r="R178" s="66" t="s">
        <v>204</v>
      </c>
      <c r="S178" s="66">
        <v>1</v>
      </c>
      <c r="T178" s="66">
        <v>0</v>
      </c>
    </row>
    <row r="179" spans="2:20" ht="23.25" customHeight="1">
      <c r="B179" s="241" t="s">
        <v>333</v>
      </c>
      <c r="C179" s="306"/>
      <c r="D179" s="108">
        <f>D165+D169+D171+D173+D175+D177</f>
        <v>0</v>
      </c>
      <c r="E179" s="108">
        <f aca="true" t="shared" si="23" ref="E179:O179">E165+E169+E171+E173+E175+E177</f>
        <v>0</v>
      </c>
      <c r="F179" s="108">
        <f t="shared" si="23"/>
        <v>0</v>
      </c>
      <c r="G179" s="108">
        <f t="shared" si="23"/>
        <v>0</v>
      </c>
      <c r="H179" s="108">
        <f t="shared" si="23"/>
        <v>536.1</v>
      </c>
      <c r="I179" s="108">
        <f t="shared" si="23"/>
        <v>455.65</v>
      </c>
      <c r="J179" s="155">
        <v>0</v>
      </c>
      <c r="K179" s="155">
        <v>0</v>
      </c>
      <c r="L179" s="108">
        <f t="shared" si="23"/>
        <v>0</v>
      </c>
      <c r="M179" s="108">
        <f t="shared" si="23"/>
        <v>0</v>
      </c>
      <c r="N179" s="108">
        <f t="shared" si="23"/>
        <v>536.1</v>
      </c>
      <c r="O179" s="108">
        <f t="shared" si="23"/>
        <v>455.65</v>
      </c>
      <c r="P179" s="14"/>
      <c r="Q179" s="14"/>
      <c r="R179" s="14"/>
      <c r="S179" s="14"/>
      <c r="T179" s="14"/>
    </row>
    <row r="180" spans="2:20" ht="23.25" customHeight="1">
      <c r="B180" s="224" t="s">
        <v>1326</v>
      </c>
      <c r="C180" s="225"/>
      <c r="D180" s="225"/>
      <c r="E180" s="225"/>
      <c r="F180" s="225"/>
      <c r="G180" s="225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6"/>
    </row>
    <row r="181" spans="2:20" ht="27" customHeight="1">
      <c r="B181" s="284" t="s">
        <v>334</v>
      </c>
      <c r="C181" s="316"/>
      <c r="D181" s="316"/>
      <c r="E181" s="316"/>
      <c r="F181" s="316"/>
      <c r="G181" s="316"/>
      <c r="H181" s="316"/>
      <c r="I181" s="316"/>
      <c r="J181" s="316"/>
      <c r="K181" s="316"/>
      <c r="L181" s="316"/>
      <c r="M181" s="316"/>
      <c r="N181" s="316"/>
      <c r="O181" s="317"/>
      <c r="P181" s="156"/>
      <c r="Q181" s="68"/>
      <c r="R181" s="68"/>
      <c r="S181" s="68"/>
      <c r="T181" s="157"/>
    </row>
    <row r="182" spans="2:24" s="9" customFormat="1" ht="36.75" customHeight="1">
      <c r="B182" s="37" t="s">
        <v>118</v>
      </c>
      <c r="C182" s="107" t="s">
        <v>351</v>
      </c>
      <c r="D182" s="95">
        <v>0</v>
      </c>
      <c r="E182" s="95">
        <v>0</v>
      </c>
      <c r="F182" s="95">
        <v>0</v>
      </c>
      <c r="G182" s="95">
        <v>0</v>
      </c>
      <c r="H182" s="95">
        <v>5</v>
      </c>
      <c r="I182" s="95">
        <v>4.9</v>
      </c>
      <c r="J182" s="95">
        <v>0</v>
      </c>
      <c r="K182" s="95">
        <v>0</v>
      </c>
      <c r="L182" s="95">
        <v>0</v>
      </c>
      <c r="M182" s="95">
        <v>0</v>
      </c>
      <c r="N182" s="33">
        <f>F182+H182+L182</f>
        <v>5</v>
      </c>
      <c r="O182" s="33">
        <f>G182+I182+M182</f>
        <v>4.9</v>
      </c>
      <c r="P182" s="310" t="s">
        <v>353</v>
      </c>
      <c r="Q182" s="310" t="s">
        <v>130</v>
      </c>
      <c r="R182" s="312" t="s">
        <v>354</v>
      </c>
      <c r="S182" s="245">
        <v>10.5</v>
      </c>
      <c r="T182" s="245">
        <v>10.5</v>
      </c>
      <c r="U182" s="68"/>
      <c r="V182" s="68"/>
      <c r="W182" s="68"/>
      <c r="X182" s="63"/>
    </row>
    <row r="183" spans="2:20" ht="51.75" customHeight="1">
      <c r="B183" s="10" t="s">
        <v>9</v>
      </c>
      <c r="C183" s="10" t="s">
        <v>323</v>
      </c>
      <c r="D183" s="104">
        <v>0</v>
      </c>
      <c r="E183" s="104">
        <v>0</v>
      </c>
      <c r="F183" s="104">
        <v>0</v>
      </c>
      <c r="G183" s="104">
        <v>0</v>
      </c>
      <c r="H183" s="11">
        <v>5</v>
      </c>
      <c r="I183" s="12">
        <v>4.9</v>
      </c>
      <c r="J183" s="61">
        <v>0</v>
      </c>
      <c r="K183" s="61">
        <v>0</v>
      </c>
      <c r="L183" s="105">
        <v>0</v>
      </c>
      <c r="M183" s="105">
        <v>0</v>
      </c>
      <c r="N183" s="61">
        <f aca="true" t="shared" si="24" ref="N183:N193">F183+H183+L183</f>
        <v>5</v>
      </c>
      <c r="O183" s="61">
        <f aca="true" t="shared" si="25" ref="O183:O193">G183+I183+M183</f>
        <v>4.9</v>
      </c>
      <c r="P183" s="311"/>
      <c r="Q183" s="311"/>
      <c r="R183" s="313"/>
      <c r="S183" s="262"/>
      <c r="T183" s="262"/>
    </row>
    <row r="184" spans="2:20" ht="48" customHeight="1">
      <c r="B184" s="37" t="s">
        <v>120</v>
      </c>
      <c r="C184" s="107" t="s">
        <v>352</v>
      </c>
      <c r="D184" s="95">
        <v>0</v>
      </c>
      <c r="E184" s="95">
        <v>0</v>
      </c>
      <c r="F184" s="95">
        <v>0</v>
      </c>
      <c r="G184" s="95">
        <v>0</v>
      </c>
      <c r="H184" s="95">
        <v>109.5</v>
      </c>
      <c r="I184" s="137">
        <v>104.1</v>
      </c>
      <c r="J184" s="33">
        <v>0</v>
      </c>
      <c r="K184" s="33">
        <v>0</v>
      </c>
      <c r="L184" s="95">
        <v>0</v>
      </c>
      <c r="M184" s="95">
        <v>0</v>
      </c>
      <c r="N184" s="33">
        <f t="shared" si="24"/>
        <v>109.5</v>
      </c>
      <c r="O184" s="33">
        <f t="shared" si="25"/>
        <v>104.1</v>
      </c>
      <c r="P184" s="210" t="s">
        <v>357</v>
      </c>
      <c r="Q184" s="210" t="s">
        <v>130</v>
      </c>
      <c r="R184" s="245" t="s">
        <v>358</v>
      </c>
      <c r="S184" s="245">
        <v>50</v>
      </c>
      <c r="T184" s="245">
        <v>50</v>
      </c>
    </row>
    <row r="185" spans="2:20" ht="14.25" customHeight="1">
      <c r="B185" s="2" t="s">
        <v>11</v>
      </c>
      <c r="C185" s="2" t="s">
        <v>324</v>
      </c>
      <c r="D185" s="93">
        <v>0</v>
      </c>
      <c r="E185" s="93">
        <v>0</v>
      </c>
      <c r="F185" s="93">
        <v>0</v>
      </c>
      <c r="G185" s="93">
        <v>0</v>
      </c>
      <c r="H185" s="3">
        <v>109.5</v>
      </c>
      <c r="I185" s="8">
        <v>104.1</v>
      </c>
      <c r="J185" s="61">
        <v>0</v>
      </c>
      <c r="K185" s="61">
        <v>0</v>
      </c>
      <c r="L185" s="102">
        <v>0</v>
      </c>
      <c r="M185" s="102">
        <v>0</v>
      </c>
      <c r="N185" s="33">
        <f t="shared" si="24"/>
        <v>109.5</v>
      </c>
      <c r="O185" s="33">
        <f t="shared" si="25"/>
        <v>104.1</v>
      </c>
      <c r="P185" s="211"/>
      <c r="Q185" s="211"/>
      <c r="R185" s="246"/>
      <c r="S185" s="246"/>
      <c r="T185" s="246"/>
    </row>
    <row r="186" spans="2:20" ht="29.25" customHeight="1">
      <c r="B186" s="37" t="s">
        <v>123</v>
      </c>
      <c r="C186" s="67" t="s">
        <v>355</v>
      </c>
      <c r="D186" s="95">
        <v>0</v>
      </c>
      <c r="E186" s="95">
        <v>0</v>
      </c>
      <c r="F186" s="95">
        <v>0</v>
      </c>
      <c r="G186" s="95">
        <v>0</v>
      </c>
      <c r="H186" s="95">
        <v>0</v>
      </c>
      <c r="I186" s="137">
        <v>0</v>
      </c>
      <c r="J186" s="33">
        <v>0</v>
      </c>
      <c r="K186" s="33">
        <v>0</v>
      </c>
      <c r="L186" s="95">
        <v>0</v>
      </c>
      <c r="M186" s="95">
        <v>0</v>
      </c>
      <c r="N186" s="33">
        <f>F186+H186+L186</f>
        <v>0</v>
      </c>
      <c r="O186" s="33">
        <f>G186+I186+M186</f>
        <v>0</v>
      </c>
      <c r="P186" s="210" t="s">
        <v>359</v>
      </c>
      <c r="Q186" s="210" t="s">
        <v>130</v>
      </c>
      <c r="R186" s="245" t="s">
        <v>360</v>
      </c>
      <c r="S186" s="245">
        <v>17</v>
      </c>
      <c r="T186" s="245">
        <v>17</v>
      </c>
    </row>
    <row r="187" spans="2:20" ht="14.25" customHeight="1">
      <c r="B187" s="2" t="s">
        <v>26</v>
      </c>
      <c r="C187" s="2" t="s">
        <v>325</v>
      </c>
      <c r="D187" s="93">
        <v>0</v>
      </c>
      <c r="E187" s="93">
        <v>0</v>
      </c>
      <c r="F187" s="93">
        <v>0</v>
      </c>
      <c r="G187" s="93">
        <v>0</v>
      </c>
      <c r="H187" s="3">
        <v>0</v>
      </c>
      <c r="I187" s="8">
        <v>0</v>
      </c>
      <c r="J187" s="61">
        <v>0</v>
      </c>
      <c r="K187" s="61">
        <v>0</v>
      </c>
      <c r="L187" s="102">
        <v>0</v>
      </c>
      <c r="M187" s="102">
        <v>0</v>
      </c>
      <c r="N187" s="33">
        <f t="shared" si="24"/>
        <v>0</v>
      </c>
      <c r="O187" s="33">
        <f t="shared" si="25"/>
        <v>0</v>
      </c>
      <c r="P187" s="211"/>
      <c r="Q187" s="211"/>
      <c r="R187" s="246"/>
      <c r="S187" s="246"/>
      <c r="T187" s="246"/>
    </row>
    <row r="188" spans="2:20" ht="23.25" customHeight="1">
      <c r="B188" s="241" t="s">
        <v>356</v>
      </c>
      <c r="C188" s="306"/>
      <c r="D188" s="108">
        <f>D182+D184+D186</f>
        <v>0</v>
      </c>
      <c r="E188" s="108">
        <f aca="true" t="shared" si="26" ref="E188:O188">E182+E184+E186</f>
        <v>0</v>
      </c>
      <c r="F188" s="108">
        <f t="shared" si="26"/>
        <v>0</v>
      </c>
      <c r="G188" s="108">
        <f t="shared" si="26"/>
        <v>0</v>
      </c>
      <c r="H188" s="108">
        <f t="shared" si="26"/>
        <v>114.5</v>
      </c>
      <c r="I188" s="138">
        <f t="shared" si="26"/>
        <v>109</v>
      </c>
      <c r="J188" s="155">
        <v>0</v>
      </c>
      <c r="K188" s="155">
        <v>0</v>
      </c>
      <c r="L188" s="108">
        <f t="shared" si="26"/>
        <v>0</v>
      </c>
      <c r="M188" s="108">
        <f t="shared" si="26"/>
        <v>0</v>
      </c>
      <c r="N188" s="108">
        <f t="shared" si="26"/>
        <v>114.5</v>
      </c>
      <c r="O188" s="108">
        <f t="shared" si="26"/>
        <v>109</v>
      </c>
      <c r="P188" s="14"/>
      <c r="Q188" s="14"/>
      <c r="R188" s="14"/>
      <c r="S188" s="14"/>
      <c r="T188" s="14"/>
    </row>
    <row r="189" spans="2:20" ht="23.25" customHeight="1">
      <c r="B189" s="196" t="s">
        <v>1322</v>
      </c>
      <c r="C189" s="197"/>
      <c r="D189" s="197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  <c r="S189" s="197"/>
      <c r="T189" s="198"/>
    </row>
    <row r="190" spans="2:20" ht="21" customHeight="1">
      <c r="B190" s="217" t="s">
        <v>361</v>
      </c>
      <c r="C190" s="228"/>
      <c r="D190" s="228"/>
      <c r="E190" s="228"/>
      <c r="F190" s="228"/>
      <c r="G190" s="228"/>
      <c r="H190" s="228"/>
      <c r="I190" s="228"/>
      <c r="J190" s="228"/>
      <c r="K190" s="228"/>
      <c r="L190" s="228"/>
      <c r="M190" s="228"/>
      <c r="N190" s="228"/>
      <c r="O190" s="228"/>
      <c r="P190" s="266"/>
      <c r="Q190" s="266"/>
      <c r="R190" s="266"/>
      <c r="S190" s="266"/>
      <c r="T190" s="266"/>
    </row>
    <row r="191" spans="2:20" ht="23.25" customHeight="1">
      <c r="B191" s="37" t="s">
        <v>118</v>
      </c>
      <c r="C191" s="67" t="s">
        <v>362</v>
      </c>
      <c r="D191" s="95">
        <v>0</v>
      </c>
      <c r="E191" s="95">
        <v>0</v>
      </c>
      <c r="F191" s="95">
        <v>0</v>
      </c>
      <c r="G191" s="95">
        <v>0</v>
      </c>
      <c r="H191" s="95">
        <v>51600.4</v>
      </c>
      <c r="I191" s="95">
        <v>50588.3</v>
      </c>
      <c r="J191" s="95">
        <v>0</v>
      </c>
      <c r="K191" s="95">
        <v>0</v>
      </c>
      <c r="L191" s="95">
        <v>0</v>
      </c>
      <c r="M191" s="95">
        <v>0</v>
      </c>
      <c r="N191" s="33">
        <f>F191+H191+L191</f>
        <v>51600.4</v>
      </c>
      <c r="O191" s="33">
        <f>G191+I191+M191</f>
        <v>50588.3</v>
      </c>
      <c r="P191" s="210" t="s">
        <v>363</v>
      </c>
      <c r="Q191" s="210" t="s">
        <v>305</v>
      </c>
      <c r="R191" s="245" t="s">
        <v>364</v>
      </c>
      <c r="S191" s="245">
        <v>28743.48</v>
      </c>
      <c r="T191" s="245">
        <v>25582.33</v>
      </c>
    </row>
    <row r="192" spans="2:20" ht="14.25" customHeight="1">
      <c r="B192" s="10" t="s">
        <v>9</v>
      </c>
      <c r="C192" s="10" t="s">
        <v>326</v>
      </c>
      <c r="D192" s="104">
        <v>0</v>
      </c>
      <c r="E192" s="104">
        <v>0</v>
      </c>
      <c r="F192" s="104">
        <v>0</v>
      </c>
      <c r="G192" s="104">
        <v>0</v>
      </c>
      <c r="H192" s="11">
        <v>49156.1</v>
      </c>
      <c r="I192" s="12">
        <v>48318</v>
      </c>
      <c r="J192" s="61">
        <v>0</v>
      </c>
      <c r="K192" s="61">
        <v>0</v>
      </c>
      <c r="L192" s="105">
        <v>0</v>
      </c>
      <c r="M192" s="105">
        <v>0</v>
      </c>
      <c r="N192" s="62">
        <f t="shared" si="24"/>
        <v>49156.1</v>
      </c>
      <c r="O192" s="62">
        <f t="shared" si="25"/>
        <v>48318</v>
      </c>
      <c r="P192" s="211"/>
      <c r="Q192" s="211"/>
      <c r="R192" s="246"/>
      <c r="S192" s="246"/>
      <c r="T192" s="246"/>
    </row>
    <row r="193" spans="2:20" ht="14.25" customHeight="1">
      <c r="B193" s="2" t="s">
        <v>37</v>
      </c>
      <c r="C193" s="2" t="s">
        <v>327</v>
      </c>
      <c r="D193" s="97">
        <v>0</v>
      </c>
      <c r="E193" s="97">
        <v>0</v>
      </c>
      <c r="F193" s="97">
        <v>0</v>
      </c>
      <c r="G193" s="97">
        <v>0</v>
      </c>
      <c r="H193" s="21">
        <v>2444.3</v>
      </c>
      <c r="I193" s="27">
        <v>2270.3</v>
      </c>
      <c r="J193" s="61">
        <v>0</v>
      </c>
      <c r="K193" s="61">
        <v>0</v>
      </c>
      <c r="L193" s="109">
        <v>0</v>
      </c>
      <c r="M193" s="109">
        <v>0</v>
      </c>
      <c r="N193" s="75">
        <f t="shared" si="24"/>
        <v>2444.3</v>
      </c>
      <c r="O193" s="75">
        <f t="shared" si="25"/>
        <v>2270.3</v>
      </c>
      <c r="P193" s="211"/>
      <c r="Q193" s="211"/>
      <c r="R193" s="246"/>
      <c r="S193" s="246"/>
      <c r="T193" s="246"/>
    </row>
    <row r="194" spans="2:20" ht="20.25" customHeight="1">
      <c r="B194" s="295" t="s">
        <v>289</v>
      </c>
      <c r="C194" s="307"/>
      <c r="D194" s="103">
        <f>D191</f>
        <v>0</v>
      </c>
      <c r="E194" s="103">
        <f aca="true" t="shared" si="27" ref="E194:O194">E191</f>
        <v>0</v>
      </c>
      <c r="F194" s="103">
        <f t="shared" si="27"/>
        <v>0</v>
      </c>
      <c r="G194" s="103">
        <f t="shared" si="27"/>
        <v>0</v>
      </c>
      <c r="H194" s="103">
        <f t="shared" si="27"/>
        <v>51600.4</v>
      </c>
      <c r="I194" s="103">
        <f t="shared" si="27"/>
        <v>50588.3</v>
      </c>
      <c r="J194" s="103">
        <v>0</v>
      </c>
      <c r="K194" s="103">
        <v>0</v>
      </c>
      <c r="L194" s="103">
        <f t="shared" si="27"/>
        <v>0</v>
      </c>
      <c r="M194" s="103">
        <f t="shared" si="27"/>
        <v>0</v>
      </c>
      <c r="N194" s="103">
        <f t="shared" si="27"/>
        <v>51600.4</v>
      </c>
      <c r="O194" s="103">
        <f t="shared" si="27"/>
        <v>50588.3</v>
      </c>
      <c r="P194" s="9"/>
      <c r="Q194" s="9"/>
      <c r="R194" s="9"/>
      <c r="S194" s="9"/>
      <c r="T194" s="9"/>
    </row>
    <row r="195" spans="2:20" ht="20.25" customHeight="1">
      <c r="B195" s="183"/>
      <c r="C195" s="194" t="s">
        <v>1302</v>
      </c>
      <c r="D195" s="194"/>
      <c r="E195" s="194"/>
      <c r="F195" s="194"/>
      <c r="G195" s="194"/>
      <c r="H195" s="194"/>
      <c r="I195" s="194"/>
      <c r="J195" s="194"/>
      <c r="K195" s="194"/>
      <c r="L195" s="194"/>
      <c r="M195" s="194"/>
      <c r="N195" s="194"/>
      <c r="O195" s="194"/>
      <c r="P195" s="194"/>
      <c r="Q195" s="194"/>
      <c r="R195" s="194"/>
      <c r="S195" s="194"/>
      <c r="T195" s="195"/>
    </row>
    <row r="196" spans="2:20" ht="22.5" customHeight="1">
      <c r="B196" s="308" t="s">
        <v>105</v>
      </c>
      <c r="C196" s="309"/>
      <c r="D196" s="103">
        <f>D179+D188+D194</f>
        <v>0</v>
      </c>
      <c r="E196" s="103">
        <f aca="true" t="shared" si="28" ref="E196:O196">E179+E188+E194</f>
        <v>0</v>
      </c>
      <c r="F196" s="103">
        <f t="shared" si="28"/>
        <v>0</v>
      </c>
      <c r="G196" s="103">
        <f t="shared" si="28"/>
        <v>0</v>
      </c>
      <c r="H196" s="103">
        <f t="shared" si="28"/>
        <v>52251</v>
      </c>
      <c r="I196" s="103">
        <f t="shared" si="28"/>
        <v>51152.950000000004</v>
      </c>
      <c r="J196" s="103">
        <v>0</v>
      </c>
      <c r="K196" s="103">
        <v>0</v>
      </c>
      <c r="L196" s="103">
        <f t="shared" si="28"/>
        <v>0</v>
      </c>
      <c r="M196" s="103">
        <f t="shared" si="28"/>
        <v>0</v>
      </c>
      <c r="N196" s="103">
        <f t="shared" si="28"/>
        <v>52251</v>
      </c>
      <c r="O196" s="103">
        <f t="shared" si="28"/>
        <v>51152.950000000004</v>
      </c>
      <c r="P196" s="14"/>
      <c r="Q196" s="14"/>
      <c r="R196" s="14"/>
      <c r="S196" s="14"/>
      <c r="T196" s="14"/>
    </row>
    <row r="197" spans="2:20" ht="37.5" customHeight="1">
      <c r="B197" s="199" t="s">
        <v>1333</v>
      </c>
      <c r="C197" s="320"/>
      <c r="D197" s="320"/>
      <c r="E197" s="320"/>
      <c r="F197" s="320"/>
      <c r="G197" s="320"/>
      <c r="H197" s="320"/>
      <c r="I197" s="320"/>
      <c r="J197" s="320"/>
      <c r="K197" s="320"/>
      <c r="L197" s="320"/>
      <c r="M197" s="320"/>
      <c r="N197" s="320"/>
      <c r="O197" s="320"/>
      <c r="P197" s="320"/>
      <c r="Q197" s="320"/>
      <c r="R197" s="320"/>
      <c r="S197" s="320"/>
      <c r="T197" s="321"/>
    </row>
    <row r="198" spans="2:20" ht="42" customHeight="1">
      <c r="B198" s="232" t="s">
        <v>0</v>
      </c>
      <c r="C198" s="232" t="s">
        <v>1</v>
      </c>
      <c r="D198" s="235" t="s">
        <v>272</v>
      </c>
      <c r="E198" s="236"/>
      <c r="F198" s="237" t="s">
        <v>106</v>
      </c>
      <c r="G198" s="238"/>
      <c r="H198" s="230" t="s">
        <v>109</v>
      </c>
      <c r="I198" s="231"/>
      <c r="J198" s="239" t="s">
        <v>900</v>
      </c>
      <c r="K198" s="240"/>
      <c r="L198" s="230" t="s">
        <v>110</v>
      </c>
      <c r="M198" s="231"/>
      <c r="N198" s="230" t="s">
        <v>154</v>
      </c>
      <c r="O198" s="231"/>
      <c r="P198" s="229" t="s">
        <v>111</v>
      </c>
      <c r="Q198" s="229" t="s">
        <v>112</v>
      </c>
      <c r="R198" s="229" t="s">
        <v>113</v>
      </c>
      <c r="S198" s="229" t="s">
        <v>114</v>
      </c>
      <c r="T198" s="229" t="s">
        <v>115</v>
      </c>
    </row>
    <row r="199" spans="2:20" ht="63" customHeight="1">
      <c r="B199" s="233"/>
      <c r="C199" s="234"/>
      <c r="D199" s="6" t="s">
        <v>2</v>
      </c>
      <c r="E199" s="6" t="s">
        <v>3</v>
      </c>
      <c r="F199" s="5" t="s">
        <v>2</v>
      </c>
      <c r="G199" s="7" t="s">
        <v>3</v>
      </c>
      <c r="H199" s="6" t="s">
        <v>2</v>
      </c>
      <c r="I199" s="6" t="s">
        <v>3</v>
      </c>
      <c r="J199" s="6" t="s">
        <v>2</v>
      </c>
      <c r="K199" s="6" t="s">
        <v>3</v>
      </c>
      <c r="L199" s="6" t="s">
        <v>2</v>
      </c>
      <c r="M199" s="6" t="s">
        <v>3</v>
      </c>
      <c r="N199" s="6" t="s">
        <v>2</v>
      </c>
      <c r="O199" s="6" t="s">
        <v>3</v>
      </c>
      <c r="P199" s="204"/>
      <c r="Q199" s="204"/>
      <c r="R199" s="204"/>
      <c r="S199" s="204"/>
      <c r="T199" s="204"/>
    </row>
    <row r="200" spans="2:20" ht="14.25" customHeight="1">
      <c r="B200" s="13" t="s">
        <v>4</v>
      </c>
      <c r="C200" s="13" t="s">
        <v>5</v>
      </c>
      <c r="D200" s="13" t="s">
        <v>6</v>
      </c>
      <c r="E200" s="13" t="s">
        <v>449</v>
      </c>
      <c r="F200" s="13" t="s">
        <v>7</v>
      </c>
      <c r="G200" s="13" t="s">
        <v>8</v>
      </c>
      <c r="H200" s="13" t="s">
        <v>770</v>
      </c>
      <c r="I200" s="13" t="s">
        <v>771</v>
      </c>
      <c r="J200" s="13" t="s">
        <v>107</v>
      </c>
      <c r="K200" s="13" t="s">
        <v>772</v>
      </c>
      <c r="L200" s="13" t="s">
        <v>107</v>
      </c>
      <c r="M200" s="13" t="s">
        <v>772</v>
      </c>
      <c r="N200" s="13" t="s">
        <v>773</v>
      </c>
      <c r="O200" s="13" t="s">
        <v>108</v>
      </c>
      <c r="P200" s="13" t="s">
        <v>774</v>
      </c>
      <c r="Q200" s="13" t="s">
        <v>775</v>
      </c>
      <c r="R200" s="13" t="s">
        <v>620</v>
      </c>
      <c r="S200" s="13" t="s">
        <v>776</v>
      </c>
      <c r="T200" s="13" t="s">
        <v>777</v>
      </c>
    </row>
    <row r="201" spans="2:20" ht="20.25" customHeight="1">
      <c r="B201" s="205" t="s">
        <v>437</v>
      </c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</row>
    <row r="202" spans="2:20" ht="23.25" customHeight="1">
      <c r="B202" s="217" t="s">
        <v>438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</row>
    <row r="203" spans="2:20" ht="40.5" customHeight="1">
      <c r="B203" s="18" t="s">
        <v>118</v>
      </c>
      <c r="C203" s="18" t="s">
        <v>439</v>
      </c>
      <c r="D203" s="19">
        <v>0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20">
        <v>0</v>
      </c>
      <c r="N203" s="33">
        <f>F203+H203+L203</f>
        <v>0</v>
      </c>
      <c r="O203" s="33">
        <f>G203+I203+M203</f>
        <v>0</v>
      </c>
      <c r="P203" s="50" t="s">
        <v>441</v>
      </c>
      <c r="Q203" s="50" t="s">
        <v>442</v>
      </c>
      <c r="R203" s="66" t="s">
        <v>443</v>
      </c>
      <c r="S203" s="66">
        <v>510</v>
      </c>
      <c r="T203" s="180">
        <v>1311.2</v>
      </c>
    </row>
    <row r="204" spans="2:20" ht="14.25" customHeight="1">
      <c r="B204" s="2" t="s">
        <v>9</v>
      </c>
      <c r="C204" s="2" t="s">
        <v>365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8">
        <v>0</v>
      </c>
      <c r="N204" s="61">
        <f aca="true" t="shared" si="29" ref="N204:N285">F204+H204+L204</f>
        <v>0</v>
      </c>
      <c r="O204" s="61">
        <f aca="true" t="shared" si="30" ref="O204:O285">G204+I204+M204</f>
        <v>0</v>
      </c>
      <c r="P204" s="210" t="s">
        <v>444</v>
      </c>
      <c r="Q204" s="210" t="s">
        <v>442</v>
      </c>
      <c r="R204" s="245" t="s">
        <v>445</v>
      </c>
      <c r="S204" s="245">
        <v>161.4</v>
      </c>
      <c r="T204" s="267">
        <v>343.26</v>
      </c>
    </row>
    <row r="205" spans="2:20" ht="14.25" customHeight="1">
      <c r="B205" s="2" t="s">
        <v>37</v>
      </c>
      <c r="C205" s="2" t="s">
        <v>366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8">
        <v>0</v>
      </c>
      <c r="N205" s="61">
        <f t="shared" si="29"/>
        <v>0</v>
      </c>
      <c r="O205" s="61">
        <f t="shared" si="30"/>
        <v>0</v>
      </c>
      <c r="P205" s="211"/>
      <c r="Q205" s="211"/>
      <c r="R205" s="246"/>
      <c r="S205" s="246"/>
      <c r="T205" s="268"/>
    </row>
    <row r="206" spans="2:20" ht="14.25" customHeight="1">
      <c r="B206" s="2" t="s">
        <v>39</v>
      </c>
      <c r="C206" s="2" t="s">
        <v>367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8">
        <v>0</v>
      </c>
      <c r="N206" s="61">
        <f t="shared" si="29"/>
        <v>0</v>
      </c>
      <c r="O206" s="61">
        <f t="shared" si="30"/>
        <v>0</v>
      </c>
      <c r="P206" s="211"/>
      <c r="Q206" s="211"/>
      <c r="R206" s="246"/>
      <c r="S206" s="246"/>
      <c r="T206" s="268"/>
    </row>
    <row r="207" spans="2:20" ht="14.25" customHeight="1">
      <c r="B207" s="2" t="s">
        <v>220</v>
      </c>
      <c r="C207" s="2" t="s">
        <v>368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8">
        <v>0</v>
      </c>
      <c r="N207" s="61">
        <f t="shared" si="29"/>
        <v>0</v>
      </c>
      <c r="O207" s="61">
        <f t="shared" si="30"/>
        <v>0</v>
      </c>
      <c r="P207" s="211"/>
      <c r="Q207" s="211"/>
      <c r="R207" s="246"/>
      <c r="S207" s="246"/>
      <c r="T207" s="268"/>
    </row>
    <row r="208" spans="2:20" ht="28.5" customHeight="1">
      <c r="B208" s="112" t="s">
        <v>120</v>
      </c>
      <c r="C208" s="112" t="s">
        <v>440</v>
      </c>
      <c r="D208" s="113">
        <v>0</v>
      </c>
      <c r="E208" s="113">
        <v>0</v>
      </c>
      <c r="F208" s="113">
        <v>0</v>
      </c>
      <c r="G208" s="113">
        <v>0</v>
      </c>
      <c r="H208" s="113">
        <v>0</v>
      </c>
      <c r="I208" s="113">
        <v>0</v>
      </c>
      <c r="J208" s="3">
        <v>0</v>
      </c>
      <c r="K208" s="3">
        <v>0</v>
      </c>
      <c r="L208" s="113">
        <v>0</v>
      </c>
      <c r="M208" s="113">
        <v>0</v>
      </c>
      <c r="N208" s="110">
        <f t="shared" si="29"/>
        <v>0</v>
      </c>
      <c r="O208" s="110">
        <f t="shared" si="30"/>
        <v>0</v>
      </c>
      <c r="P208" s="48" t="s">
        <v>446</v>
      </c>
      <c r="Q208" s="48" t="s">
        <v>291</v>
      </c>
      <c r="R208" s="49" t="s">
        <v>447</v>
      </c>
      <c r="S208" s="49">
        <v>35</v>
      </c>
      <c r="T208" s="181">
        <v>38</v>
      </c>
    </row>
    <row r="209" spans="2:20" ht="39" customHeight="1">
      <c r="B209" s="303" t="s">
        <v>11</v>
      </c>
      <c r="C209" s="303" t="s">
        <v>369</v>
      </c>
      <c r="D209" s="297">
        <v>0</v>
      </c>
      <c r="E209" s="297">
        <v>0</v>
      </c>
      <c r="F209" s="297">
        <v>0</v>
      </c>
      <c r="G209" s="297">
        <v>0</v>
      </c>
      <c r="H209" s="297">
        <v>0</v>
      </c>
      <c r="I209" s="297">
        <v>0</v>
      </c>
      <c r="J209" s="297">
        <v>0</v>
      </c>
      <c r="K209" s="297">
        <v>0</v>
      </c>
      <c r="L209" s="297">
        <v>0</v>
      </c>
      <c r="M209" s="297">
        <v>0</v>
      </c>
      <c r="N209" s="297">
        <f t="shared" si="29"/>
        <v>0</v>
      </c>
      <c r="O209" s="297">
        <f t="shared" si="30"/>
        <v>0</v>
      </c>
      <c r="P209" s="111" t="s">
        <v>448</v>
      </c>
      <c r="Q209" s="48" t="s">
        <v>291</v>
      </c>
      <c r="R209" s="49" t="s">
        <v>449</v>
      </c>
      <c r="S209" s="49">
        <v>5</v>
      </c>
      <c r="T209" s="181">
        <v>7</v>
      </c>
    </row>
    <row r="210" spans="2:20" ht="37.5" customHeight="1">
      <c r="B210" s="304"/>
      <c r="C210" s="304"/>
      <c r="D210" s="298"/>
      <c r="E210" s="298"/>
      <c r="F210" s="298"/>
      <c r="G210" s="298"/>
      <c r="H210" s="298"/>
      <c r="I210" s="298"/>
      <c r="J210" s="298">
        <v>0</v>
      </c>
      <c r="K210" s="298">
        <v>0</v>
      </c>
      <c r="L210" s="298"/>
      <c r="M210" s="298"/>
      <c r="N210" s="298"/>
      <c r="O210" s="298"/>
      <c r="P210" s="111" t="s">
        <v>450</v>
      </c>
      <c r="Q210" s="48" t="s">
        <v>130</v>
      </c>
      <c r="R210" s="49" t="s">
        <v>451</v>
      </c>
      <c r="S210" s="49">
        <v>12.1</v>
      </c>
      <c r="T210" s="181">
        <v>6</v>
      </c>
    </row>
    <row r="211" spans="2:20" ht="58.5" customHeight="1">
      <c r="B211" s="304"/>
      <c r="C211" s="304"/>
      <c r="D211" s="298"/>
      <c r="E211" s="298"/>
      <c r="F211" s="298"/>
      <c r="G211" s="298"/>
      <c r="H211" s="298"/>
      <c r="I211" s="298"/>
      <c r="J211" s="298">
        <v>0</v>
      </c>
      <c r="K211" s="298">
        <v>0</v>
      </c>
      <c r="L211" s="298"/>
      <c r="M211" s="298"/>
      <c r="N211" s="298"/>
      <c r="O211" s="298"/>
      <c r="P211" s="111" t="s">
        <v>452</v>
      </c>
      <c r="Q211" s="48" t="s">
        <v>305</v>
      </c>
      <c r="R211" s="49" t="s">
        <v>453</v>
      </c>
      <c r="S211" s="49">
        <v>28174.9</v>
      </c>
      <c r="T211" s="181">
        <v>28837.7</v>
      </c>
    </row>
    <row r="212" spans="2:20" ht="59.25" customHeight="1">
      <c r="B212" s="304"/>
      <c r="C212" s="304"/>
      <c r="D212" s="298"/>
      <c r="E212" s="298"/>
      <c r="F212" s="298"/>
      <c r="G212" s="298"/>
      <c r="H212" s="298"/>
      <c r="I212" s="298"/>
      <c r="J212" s="298">
        <v>0</v>
      </c>
      <c r="K212" s="298">
        <v>0</v>
      </c>
      <c r="L212" s="298"/>
      <c r="M212" s="298"/>
      <c r="N212" s="298"/>
      <c r="O212" s="298"/>
      <c r="P212" s="111" t="s">
        <v>454</v>
      </c>
      <c r="Q212" s="48" t="s">
        <v>130</v>
      </c>
      <c r="R212" s="49" t="s">
        <v>131</v>
      </c>
      <c r="S212" s="49">
        <v>100</v>
      </c>
      <c r="T212" s="181">
        <v>100</v>
      </c>
    </row>
    <row r="213" spans="2:20" ht="50.25" customHeight="1">
      <c r="B213" s="304"/>
      <c r="C213" s="304"/>
      <c r="D213" s="298"/>
      <c r="E213" s="298"/>
      <c r="F213" s="298"/>
      <c r="G213" s="298"/>
      <c r="H213" s="298"/>
      <c r="I213" s="298"/>
      <c r="J213" s="298">
        <v>0</v>
      </c>
      <c r="K213" s="298">
        <v>0</v>
      </c>
      <c r="L213" s="298"/>
      <c r="M213" s="298"/>
      <c r="N213" s="298"/>
      <c r="O213" s="298"/>
      <c r="P213" s="111" t="s">
        <v>455</v>
      </c>
      <c r="Q213" s="48" t="s">
        <v>130</v>
      </c>
      <c r="R213" s="49" t="s">
        <v>456</v>
      </c>
      <c r="S213" s="49">
        <v>105</v>
      </c>
      <c r="T213" s="181">
        <v>100.26</v>
      </c>
    </row>
    <row r="214" spans="2:20" ht="48" customHeight="1">
      <c r="B214" s="305"/>
      <c r="C214" s="305"/>
      <c r="D214" s="298"/>
      <c r="E214" s="298"/>
      <c r="F214" s="298"/>
      <c r="G214" s="298"/>
      <c r="H214" s="298"/>
      <c r="I214" s="298"/>
      <c r="J214" s="298">
        <v>0</v>
      </c>
      <c r="K214" s="298">
        <v>0</v>
      </c>
      <c r="L214" s="298"/>
      <c r="M214" s="298"/>
      <c r="N214" s="298"/>
      <c r="O214" s="298"/>
      <c r="P214" s="161" t="s">
        <v>457</v>
      </c>
      <c r="Q214" s="50" t="s">
        <v>442</v>
      </c>
      <c r="R214" s="66" t="s">
        <v>458</v>
      </c>
      <c r="S214" s="66">
        <v>218</v>
      </c>
      <c r="T214" s="180">
        <v>212.32</v>
      </c>
    </row>
    <row r="215" spans="2:20" ht="21" customHeight="1">
      <c r="B215" s="301" t="s">
        <v>333</v>
      </c>
      <c r="C215" s="302"/>
      <c r="D215" s="165">
        <f>D203+D208</f>
        <v>0</v>
      </c>
      <c r="E215" s="165">
        <f aca="true" t="shared" si="31" ref="E215:O215">E203+E208</f>
        <v>0</v>
      </c>
      <c r="F215" s="165">
        <f t="shared" si="31"/>
        <v>0</v>
      </c>
      <c r="G215" s="165">
        <f t="shared" si="31"/>
        <v>0</v>
      </c>
      <c r="H215" s="165">
        <f t="shared" si="31"/>
        <v>0</v>
      </c>
      <c r="I215" s="165">
        <f t="shared" si="31"/>
        <v>0</v>
      </c>
      <c r="J215" s="166">
        <v>0</v>
      </c>
      <c r="K215" s="166">
        <v>0</v>
      </c>
      <c r="L215" s="165">
        <f t="shared" si="31"/>
        <v>0</v>
      </c>
      <c r="M215" s="165">
        <f t="shared" si="31"/>
        <v>0</v>
      </c>
      <c r="N215" s="165">
        <f t="shared" si="31"/>
        <v>0</v>
      </c>
      <c r="O215" s="165">
        <f t="shared" si="31"/>
        <v>0</v>
      </c>
      <c r="P215" s="85"/>
      <c r="Q215" s="85"/>
      <c r="R215" s="85"/>
      <c r="S215" s="85"/>
      <c r="T215" s="32"/>
    </row>
    <row r="216" spans="2:20" ht="23.25" customHeight="1">
      <c r="B216" s="224" t="s">
        <v>1303</v>
      </c>
      <c r="C216" s="225"/>
      <c r="D216" s="225"/>
      <c r="E216" s="225"/>
      <c r="F216" s="225"/>
      <c r="G216" s="225"/>
      <c r="H216" s="225"/>
      <c r="I216" s="225"/>
      <c r="J216" s="225"/>
      <c r="K216" s="225"/>
      <c r="L216" s="225"/>
      <c r="M216" s="225"/>
      <c r="N216" s="225"/>
      <c r="O216" s="225"/>
      <c r="P216" s="225"/>
      <c r="Q216" s="225"/>
      <c r="R216" s="225"/>
      <c r="S216" s="225"/>
      <c r="T216" s="226"/>
    </row>
    <row r="217" spans="2:20" ht="21.75" customHeight="1">
      <c r="B217" s="235" t="s">
        <v>459</v>
      </c>
      <c r="C217" s="299"/>
      <c r="D217" s="299"/>
      <c r="E217" s="299"/>
      <c r="F217" s="299"/>
      <c r="G217" s="299"/>
      <c r="H217" s="299"/>
      <c r="I217" s="299"/>
      <c r="J217" s="299"/>
      <c r="K217" s="299"/>
      <c r="L217" s="299"/>
      <c r="M217" s="299"/>
      <c r="N217" s="299"/>
      <c r="O217" s="300"/>
      <c r="P217" s="167"/>
      <c r="Q217" s="167"/>
      <c r="R217" s="167"/>
      <c r="S217" s="167"/>
      <c r="T217" s="168"/>
    </row>
    <row r="218" spans="2:20" ht="44.25" customHeight="1">
      <c r="B218" s="162" t="s">
        <v>118</v>
      </c>
      <c r="C218" s="162" t="s">
        <v>460</v>
      </c>
      <c r="D218" s="163">
        <v>0</v>
      </c>
      <c r="E218" s="163">
        <v>0</v>
      </c>
      <c r="F218" s="163">
        <v>0</v>
      </c>
      <c r="G218" s="163">
        <v>0</v>
      </c>
      <c r="H218" s="163">
        <v>0</v>
      </c>
      <c r="I218" s="163">
        <v>0</v>
      </c>
      <c r="J218" s="163">
        <v>0</v>
      </c>
      <c r="K218" s="163">
        <v>0</v>
      </c>
      <c r="L218" s="163">
        <v>0</v>
      </c>
      <c r="M218" s="163">
        <v>0</v>
      </c>
      <c r="N218" s="98">
        <f>F218+H218+L218</f>
        <v>0</v>
      </c>
      <c r="O218" s="98">
        <f>G218+I218+M218</f>
        <v>0</v>
      </c>
      <c r="P218" s="164" t="s">
        <v>462</v>
      </c>
      <c r="Q218" s="164" t="s">
        <v>130</v>
      </c>
      <c r="R218" s="140" t="s">
        <v>463</v>
      </c>
      <c r="S218" s="140">
        <v>1.2</v>
      </c>
      <c r="T218" s="140">
        <v>0</v>
      </c>
    </row>
    <row r="219" spans="2:20" ht="30" customHeight="1">
      <c r="B219" s="2" t="s">
        <v>9</v>
      </c>
      <c r="C219" s="2" t="s">
        <v>370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8">
        <v>0</v>
      </c>
      <c r="N219" s="61">
        <f t="shared" si="29"/>
        <v>0</v>
      </c>
      <c r="O219" s="61">
        <f t="shared" si="30"/>
        <v>0</v>
      </c>
      <c r="P219" s="48" t="s">
        <v>464</v>
      </c>
      <c r="Q219" s="48" t="s">
        <v>130</v>
      </c>
      <c r="R219" s="49" t="s">
        <v>162</v>
      </c>
      <c r="S219" s="49">
        <v>20</v>
      </c>
      <c r="T219" s="49">
        <v>21</v>
      </c>
    </row>
    <row r="220" spans="2:20" ht="25.5" customHeight="1">
      <c r="B220" s="2" t="s">
        <v>37</v>
      </c>
      <c r="C220" s="2" t="s">
        <v>371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8">
        <v>0</v>
      </c>
      <c r="N220" s="61">
        <f t="shared" si="29"/>
        <v>0</v>
      </c>
      <c r="O220" s="61">
        <f t="shared" si="30"/>
        <v>0</v>
      </c>
      <c r="P220" s="48" t="s">
        <v>465</v>
      </c>
      <c r="Q220" s="48" t="s">
        <v>130</v>
      </c>
      <c r="R220" s="49" t="s">
        <v>466</v>
      </c>
      <c r="S220" s="49">
        <v>9</v>
      </c>
      <c r="T220" s="49">
        <v>7.9</v>
      </c>
    </row>
    <row r="221" spans="2:20" ht="39.75" customHeight="1">
      <c r="B221" s="2" t="s">
        <v>39</v>
      </c>
      <c r="C221" s="2" t="s">
        <v>372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8">
        <v>0</v>
      </c>
      <c r="N221" s="61">
        <f t="shared" si="29"/>
        <v>0</v>
      </c>
      <c r="O221" s="61">
        <f t="shared" si="30"/>
        <v>0</v>
      </c>
      <c r="P221" s="50" t="s">
        <v>467</v>
      </c>
      <c r="Q221" s="50" t="s">
        <v>130</v>
      </c>
      <c r="R221" s="66" t="s">
        <v>204</v>
      </c>
      <c r="S221" s="66">
        <v>25</v>
      </c>
      <c r="T221" s="66">
        <v>46</v>
      </c>
    </row>
    <row r="222" spans="2:20" ht="33.75" customHeight="1">
      <c r="B222" s="2" t="s">
        <v>220</v>
      </c>
      <c r="C222" s="2" t="s">
        <v>373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8">
        <v>0</v>
      </c>
      <c r="N222" s="61">
        <f t="shared" si="29"/>
        <v>0</v>
      </c>
      <c r="O222" s="61">
        <f t="shared" si="30"/>
        <v>0</v>
      </c>
      <c r="P222" s="210" t="s">
        <v>468</v>
      </c>
      <c r="Q222" s="210" t="s">
        <v>469</v>
      </c>
      <c r="R222" s="245" t="s">
        <v>470</v>
      </c>
      <c r="S222" s="245">
        <v>4.2</v>
      </c>
      <c r="T222" s="245">
        <v>3.6</v>
      </c>
    </row>
    <row r="223" spans="2:20" ht="37.5" customHeight="1">
      <c r="B223" s="2" t="s">
        <v>222</v>
      </c>
      <c r="C223" s="2" t="s">
        <v>374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8">
        <v>0</v>
      </c>
      <c r="N223" s="61">
        <f t="shared" si="29"/>
        <v>0</v>
      </c>
      <c r="O223" s="61">
        <f t="shared" si="30"/>
        <v>0</v>
      </c>
      <c r="P223" s="211"/>
      <c r="Q223" s="211"/>
      <c r="R223" s="246"/>
      <c r="S223" s="246"/>
      <c r="T223" s="246"/>
    </row>
    <row r="224" spans="2:20" ht="63" customHeight="1">
      <c r="B224" s="2" t="s">
        <v>224</v>
      </c>
      <c r="C224" s="2" t="s">
        <v>375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8">
        <v>0</v>
      </c>
      <c r="N224" s="61">
        <f t="shared" si="29"/>
        <v>0</v>
      </c>
      <c r="O224" s="61">
        <f t="shared" si="30"/>
        <v>0</v>
      </c>
      <c r="P224" s="211"/>
      <c r="Q224" s="211"/>
      <c r="R224" s="246"/>
      <c r="S224" s="246"/>
      <c r="T224" s="246"/>
    </row>
    <row r="225" spans="2:20" ht="30.75" customHeight="1">
      <c r="B225" s="112" t="s">
        <v>120</v>
      </c>
      <c r="C225" s="112" t="s">
        <v>461</v>
      </c>
      <c r="D225" s="113">
        <v>0</v>
      </c>
      <c r="E225" s="113">
        <v>0</v>
      </c>
      <c r="F225" s="113">
        <v>0</v>
      </c>
      <c r="G225" s="113">
        <v>0</v>
      </c>
      <c r="H225" s="113">
        <v>0</v>
      </c>
      <c r="I225" s="113">
        <v>0</v>
      </c>
      <c r="J225" s="19">
        <v>0</v>
      </c>
      <c r="K225" s="19">
        <v>0</v>
      </c>
      <c r="L225" s="113">
        <v>0</v>
      </c>
      <c r="M225" s="113">
        <v>0</v>
      </c>
      <c r="N225" s="110">
        <f t="shared" si="29"/>
        <v>0</v>
      </c>
      <c r="O225" s="110">
        <f t="shared" si="30"/>
        <v>0</v>
      </c>
      <c r="P225" s="210" t="s">
        <v>471</v>
      </c>
      <c r="Q225" s="210" t="s">
        <v>472</v>
      </c>
      <c r="R225" s="245" t="s">
        <v>204</v>
      </c>
      <c r="S225" s="245">
        <v>5</v>
      </c>
      <c r="T225" s="245">
        <v>5</v>
      </c>
    </row>
    <row r="226" spans="2:20" ht="14.25" customHeight="1">
      <c r="B226" s="2" t="s">
        <v>11</v>
      </c>
      <c r="C226" s="2" t="s">
        <v>370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8">
        <v>0</v>
      </c>
      <c r="N226" s="61">
        <f t="shared" si="29"/>
        <v>0</v>
      </c>
      <c r="O226" s="61">
        <f t="shared" si="30"/>
        <v>0</v>
      </c>
      <c r="P226" s="211"/>
      <c r="Q226" s="211"/>
      <c r="R226" s="246"/>
      <c r="S226" s="246"/>
      <c r="T226" s="246"/>
    </row>
    <row r="227" spans="2:20" ht="14.25" customHeight="1">
      <c r="B227" s="2" t="s">
        <v>13</v>
      </c>
      <c r="C227" s="2" t="s">
        <v>371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8">
        <v>0</v>
      </c>
      <c r="N227" s="61">
        <f t="shared" si="29"/>
        <v>0</v>
      </c>
      <c r="O227" s="61">
        <f t="shared" si="30"/>
        <v>0</v>
      </c>
      <c r="P227" s="211"/>
      <c r="Q227" s="211"/>
      <c r="R227" s="246"/>
      <c r="S227" s="246"/>
      <c r="T227" s="246"/>
    </row>
    <row r="228" spans="2:20" ht="14.25" customHeight="1">
      <c r="B228" s="2" t="s">
        <v>15</v>
      </c>
      <c r="C228" s="2" t="s">
        <v>372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8">
        <v>0</v>
      </c>
      <c r="N228" s="61">
        <f t="shared" si="29"/>
        <v>0</v>
      </c>
      <c r="O228" s="61">
        <f t="shared" si="30"/>
        <v>0</v>
      </c>
      <c r="P228" s="211"/>
      <c r="Q228" s="211"/>
      <c r="R228" s="246"/>
      <c r="S228" s="246"/>
      <c r="T228" s="246"/>
    </row>
    <row r="229" spans="2:20" ht="14.25" customHeight="1">
      <c r="B229" s="2" t="s">
        <v>18</v>
      </c>
      <c r="C229" s="2" t="s">
        <v>373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8">
        <v>0</v>
      </c>
      <c r="N229" s="61">
        <f t="shared" si="29"/>
        <v>0</v>
      </c>
      <c r="O229" s="61">
        <f t="shared" si="30"/>
        <v>0</v>
      </c>
      <c r="P229" s="211"/>
      <c r="Q229" s="211"/>
      <c r="R229" s="246"/>
      <c r="S229" s="246"/>
      <c r="T229" s="246"/>
    </row>
    <row r="230" spans="2:20" ht="14.25" customHeight="1">
      <c r="B230" s="2" t="s">
        <v>20</v>
      </c>
      <c r="C230" s="2" t="s">
        <v>374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8">
        <v>0</v>
      </c>
      <c r="N230" s="61">
        <f t="shared" si="29"/>
        <v>0</v>
      </c>
      <c r="O230" s="61">
        <f t="shared" si="30"/>
        <v>0</v>
      </c>
      <c r="P230" s="211"/>
      <c r="Q230" s="211"/>
      <c r="R230" s="246"/>
      <c r="S230" s="246"/>
      <c r="T230" s="246"/>
    </row>
    <row r="231" spans="2:20" ht="14.25" customHeight="1">
      <c r="B231" s="2" t="s">
        <v>22</v>
      </c>
      <c r="C231" s="2" t="s">
        <v>375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8">
        <v>0</v>
      </c>
      <c r="N231" s="61">
        <f t="shared" si="29"/>
        <v>0</v>
      </c>
      <c r="O231" s="61">
        <f t="shared" si="30"/>
        <v>0</v>
      </c>
      <c r="P231" s="211"/>
      <c r="Q231" s="211"/>
      <c r="R231" s="246"/>
      <c r="S231" s="246"/>
      <c r="T231" s="246"/>
    </row>
    <row r="232" spans="2:20" ht="24" customHeight="1">
      <c r="B232" s="241" t="s">
        <v>356</v>
      </c>
      <c r="C232" s="259"/>
      <c r="D232" s="84">
        <f>D218+D225</f>
        <v>0</v>
      </c>
      <c r="E232" s="84">
        <f aca="true" t="shared" si="32" ref="E232:O232">E218+E225</f>
        <v>0</v>
      </c>
      <c r="F232" s="84">
        <f t="shared" si="32"/>
        <v>0</v>
      </c>
      <c r="G232" s="84">
        <f t="shared" si="32"/>
        <v>0</v>
      </c>
      <c r="H232" s="84">
        <f t="shared" si="32"/>
        <v>0</v>
      </c>
      <c r="I232" s="84">
        <f t="shared" si="32"/>
        <v>0</v>
      </c>
      <c r="J232" s="160">
        <v>0</v>
      </c>
      <c r="K232" s="160">
        <v>0</v>
      </c>
      <c r="L232" s="84">
        <f t="shared" si="32"/>
        <v>0</v>
      </c>
      <c r="M232" s="84">
        <f t="shared" si="32"/>
        <v>0</v>
      </c>
      <c r="N232" s="84">
        <f t="shared" si="32"/>
        <v>0</v>
      </c>
      <c r="O232" s="88">
        <f t="shared" si="32"/>
        <v>0</v>
      </c>
      <c r="P232" s="14"/>
      <c r="Q232" s="14"/>
      <c r="R232" s="14"/>
      <c r="S232" s="14"/>
      <c r="T232" s="14"/>
    </row>
    <row r="233" spans="2:20" ht="24" customHeight="1">
      <c r="B233" s="196" t="s">
        <v>1304</v>
      </c>
      <c r="C233" s="197"/>
      <c r="D233" s="197"/>
      <c r="E233" s="197"/>
      <c r="F233" s="197"/>
      <c r="G233" s="197"/>
      <c r="H233" s="197"/>
      <c r="I233" s="197"/>
      <c r="J233" s="197"/>
      <c r="K233" s="197"/>
      <c r="L233" s="197"/>
      <c r="M233" s="197"/>
      <c r="N233" s="197"/>
      <c r="O233" s="197"/>
      <c r="P233" s="197"/>
      <c r="Q233" s="197"/>
      <c r="R233" s="197"/>
      <c r="S233" s="197"/>
      <c r="T233" s="198"/>
    </row>
    <row r="234" spans="2:20" ht="24" customHeight="1">
      <c r="B234" s="284" t="s">
        <v>473</v>
      </c>
      <c r="C234" s="285"/>
      <c r="D234" s="285"/>
      <c r="E234" s="285"/>
      <c r="F234" s="285"/>
      <c r="G234" s="285"/>
      <c r="H234" s="285"/>
      <c r="I234" s="285"/>
      <c r="J234" s="285"/>
      <c r="K234" s="285"/>
      <c r="L234" s="285"/>
      <c r="M234" s="285"/>
      <c r="N234" s="285"/>
      <c r="O234" s="286"/>
      <c r="P234" s="171"/>
      <c r="Q234" s="146"/>
      <c r="R234" s="146"/>
      <c r="S234" s="146"/>
      <c r="T234" s="63"/>
    </row>
    <row r="235" spans="2:20" ht="38.25" customHeight="1">
      <c r="B235" s="112" t="s">
        <v>118</v>
      </c>
      <c r="C235" s="112" t="s">
        <v>474</v>
      </c>
      <c r="D235" s="113">
        <v>0</v>
      </c>
      <c r="E235" s="113">
        <v>0</v>
      </c>
      <c r="F235" s="113">
        <v>0</v>
      </c>
      <c r="G235" s="113">
        <v>0</v>
      </c>
      <c r="H235" s="113">
        <v>0</v>
      </c>
      <c r="I235" s="113">
        <v>0</v>
      </c>
      <c r="J235" s="113">
        <v>0</v>
      </c>
      <c r="K235" s="113">
        <v>0</v>
      </c>
      <c r="L235" s="113">
        <v>0</v>
      </c>
      <c r="M235" s="113">
        <v>0</v>
      </c>
      <c r="N235" s="110">
        <f>F235+H235+L235</f>
        <v>0</v>
      </c>
      <c r="O235" s="110">
        <f>G235+I235+M235</f>
        <v>0</v>
      </c>
      <c r="P235" s="169" t="s">
        <v>476</v>
      </c>
      <c r="Q235" s="169" t="s">
        <v>291</v>
      </c>
      <c r="R235" s="170" t="s">
        <v>477</v>
      </c>
      <c r="S235" s="170">
        <v>5.6</v>
      </c>
      <c r="T235" s="170">
        <v>5.67</v>
      </c>
    </row>
    <row r="236" spans="2:20" ht="14.25" customHeight="1">
      <c r="B236" s="2" t="s">
        <v>9</v>
      </c>
      <c r="C236" s="2" t="s">
        <v>376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8">
        <v>0</v>
      </c>
      <c r="N236" s="61">
        <f t="shared" si="29"/>
        <v>0</v>
      </c>
      <c r="O236" s="61">
        <f t="shared" si="30"/>
        <v>0</v>
      </c>
      <c r="P236" s="210" t="s">
        <v>478</v>
      </c>
      <c r="Q236" s="210" t="s">
        <v>469</v>
      </c>
      <c r="R236" s="245" t="s">
        <v>204</v>
      </c>
      <c r="S236" s="245" t="s">
        <v>204</v>
      </c>
      <c r="T236" s="245">
        <v>0</v>
      </c>
    </row>
    <row r="237" spans="2:20" ht="14.25" customHeight="1">
      <c r="B237" s="2" t="s">
        <v>37</v>
      </c>
      <c r="C237" s="2" t="s">
        <v>377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8">
        <v>0</v>
      </c>
      <c r="N237" s="61">
        <f t="shared" si="29"/>
        <v>0</v>
      </c>
      <c r="O237" s="61">
        <f t="shared" si="30"/>
        <v>0</v>
      </c>
      <c r="P237" s="211"/>
      <c r="Q237" s="211"/>
      <c r="R237" s="246"/>
      <c r="S237" s="246"/>
      <c r="T237" s="246"/>
    </row>
    <row r="238" spans="2:20" ht="22.5" customHeight="1">
      <c r="B238" s="2" t="s">
        <v>39</v>
      </c>
      <c r="C238" s="2" t="s">
        <v>378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8">
        <v>0</v>
      </c>
      <c r="N238" s="61">
        <f t="shared" si="29"/>
        <v>0</v>
      </c>
      <c r="O238" s="61">
        <f t="shared" si="30"/>
        <v>0</v>
      </c>
      <c r="P238" s="211"/>
      <c r="Q238" s="211"/>
      <c r="R238" s="246"/>
      <c r="S238" s="246"/>
      <c r="T238" s="246"/>
    </row>
    <row r="239" spans="2:20" ht="45.75" customHeight="1">
      <c r="B239" s="112" t="s">
        <v>120</v>
      </c>
      <c r="C239" s="112" t="s">
        <v>475</v>
      </c>
      <c r="D239" s="113">
        <v>0</v>
      </c>
      <c r="E239" s="113">
        <v>0</v>
      </c>
      <c r="F239" s="113">
        <v>0</v>
      </c>
      <c r="G239" s="113">
        <v>0</v>
      </c>
      <c r="H239" s="113">
        <v>110</v>
      </c>
      <c r="I239" s="113">
        <v>109.95</v>
      </c>
      <c r="J239" s="19">
        <v>0</v>
      </c>
      <c r="K239" s="19">
        <v>0</v>
      </c>
      <c r="L239" s="113">
        <v>0</v>
      </c>
      <c r="M239" s="113">
        <v>0</v>
      </c>
      <c r="N239" s="110">
        <f t="shared" si="29"/>
        <v>110</v>
      </c>
      <c r="O239" s="110">
        <f t="shared" si="30"/>
        <v>109.95</v>
      </c>
      <c r="P239" s="48" t="s">
        <v>479</v>
      </c>
      <c r="Q239" s="48" t="s">
        <v>130</v>
      </c>
      <c r="R239" s="49" t="s">
        <v>480</v>
      </c>
      <c r="S239" s="49">
        <v>31</v>
      </c>
      <c r="T239" s="49">
        <v>31.7</v>
      </c>
    </row>
    <row r="240" spans="2:20" ht="37.5" customHeight="1">
      <c r="B240" s="2" t="s">
        <v>11</v>
      </c>
      <c r="C240" s="2" t="s">
        <v>379</v>
      </c>
      <c r="D240" s="19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20">
        <v>0</v>
      </c>
      <c r="N240" s="33">
        <f t="shared" si="29"/>
        <v>0</v>
      </c>
      <c r="O240" s="33">
        <f t="shared" si="30"/>
        <v>0</v>
      </c>
      <c r="P240" s="48" t="s">
        <v>481</v>
      </c>
      <c r="Q240" s="48" t="s">
        <v>469</v>
      </c>
      <c r="R240" s="49" t="s">
        <v>482</v>
      </c>
      <c r="S240" s="49">
        <v>36.3</v>
      </c>
      <c r="T240" s="49">
        <v>36.3</v>
      </c>
    </row>
    <row r="241" spans="2:20" ht="36.75" customHeight="1">
      <c r="B241" s="4" t="s">
        <v>241</v>
      </c>
      <c r="C241" s="2" t="s">
        <v>380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8">
        <v>0</v>
      </c>
      <c r="N241" s="61">
        <f t="shared" si="29"/>
        <v>0</v>
      </c>
      <c r="O241" s="61">
        <f t="shared" si="30"/>
        <v>0</v>
      </c>
      <c r="P241" s="48" t="s">
        <v>483</v>
      </c>
      <c r="Q241" s="48" t="s">
        <v>291</v>
      </c>
      <c r="R241" s="49" t="s">
        <v>5</v>
      </c>
      <c r="S241" s="49">
        <v>1</v>
      </c>
      <c r="T241" s="49">
        <v>1</v>
      </c>
    </row>
    <row r="242" spans="2:20" ht="36" customHeight="1">
      <c r="B242" s="4" t="s">
        <v>243</v>
      </c>
      <c r="C242" s="2" t="s">
        <v>381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8">
        <v>0</v>
      </c>
      <c r="N242" s="61">
        <f t="shared" si="29"/>
        <v>0</v>
      </c>
      <c r="O242" s="61">
        <f t="shared" si="30"/>
        <v>0</v>
      </c>
      <c r="P242" s="48" t="s">
        <v>484</v>
      </c>
      <c r="Q242" s="48" t="s">
        <v>469</v>
      </c>
      <c r="R242" s="49" t="s">
        <v>485</v>
      </c>
      <c r="S242" s="49">
        <v>18620</v>
      </c>
      <c r="T242" s="49">
        <v>18722</v>
      </c>
    </row>
    <row r="243" spans="2:20" ht="38.25" customHeight="1">
      <c r="B243" s="2" t="s">
        <v>13</v>
      </c>
      <c r="C243" s="2" t="s">
        <v>382</v>
      </c>
      <c r="D243" s="19">
        <v>0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3">
        <v>0</v>
      </c>
      <c r="K243" s="3">
        <v>0</v>
      </c>
      <c r="L243" s="19">
        <v>0</v>
      </c>
      <c r="M243" s="20">
        <v>0</v>
      </c>
      <c r="N243" s="33">
        <f t="shared" si="29"/>
        <v>0</v>
      </c>
      <c r="O243" s="33">
        <f t="shared" si="30"/>
        <v>0</v>
      </c>
      <c r="P243" s="48" t="s">
        <v>486</v>
      </c>
      <c r="Q243" s="48" t="s">
        <v>291</v>
      </c>
      <c r="R243" s="49" t="s">
        <v>4</v>
      </c>
      <c r="S243" s="49">
        <v>1</v>
      </c>
      <c r="T243" s="49">
        <v>2</v>
      </c>
    </row>
    <row r="244" spans="2:20" ht="24.75" customHeight="1">
      <c r="B244" s="4" t="s">
        <v>383</v>
      </c>
      <c r="C244" s="2" t="s">
        <v>384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8">
        <v>0</v>
      </c>
      <c r="N244" s="61">
        <f t="shared" si="29"/>
        <v>0</v>
      </c>
      <c r="O244" s="61">
        <f t="shared" si="30"/>
        <v>0</v>
      </c>
      <c r="P244" s="48" t="s">
        <v>487</v>
      </c>
      <c r="Q244" s="48" t="s">
        <v>291</v>
      </c>
      <c r="R244" s="49" t="s">
        <v>449</v>
      </c>
      <c r="S244" s="49">
        <v>3</v>
      </c>
      <c r="T244" s="49">
        <v>3</v>
      </c>
    </row>
    <row r="245" spans="2:20" ht="56.25" customHeight="1">
      <c r="B245" s="2" t="s">
        <v>15</v>
      </c>
      <c r="C245" s="2" t="s">
        <v>385</v>
      </c>
      <c r="D245" s="19">
        <v>0</v>
      </c>
      <c r="E245" s="19">
        <v>0</v>
      </c>
      <c r="F245" s="19">
        <v>0</v>
      </c>
      <c r="G245" s="19">
        <v>0</v>
      </c>
      <c r="H245" s="19">
        <v>110</v>
      </c>
      <c r="I245" s="19">
        <v>109.95</v>
      </c>
      <c r="J245" s="19">
        <v>0</v>
      </c>
      <c r="K245" s="19">
        <v>0</v>
      </c>
      <c r="L245" s="19">
        <v>0</v>
      </c>
      <c r="M245" s="20">
        <v>0</v>
      </c>
      <c r="N245" s="33">
        <f t="shared" si="29"/>
        <v>110</v>
      </c>
      <c r="O245" s="33">
        <f t="shared" si="30"/>
        <v>109.95</v>
      </c>
      <c r="P245" s="48" t="s">
        <v>488</v>
      </c>
      <c r="Q245" s="48" t="s">
        <v>469</v>
      </c>
      <c r="R245" s="49" t="s">
        <v>131</v>
      </c>
      <c r="S245" s="49">
        <v>100</v>
      </c>
      <c r="T245" s="49">
        <v>100</v>
      </c>
    </row>
    <row r="246" spans="2:20" ht="23.25" customHeight="1">
      <c r="B246" s="4" t="s">
        <v>386</v>
      </c>
      <c r="C246" s="2" t="s">
        <v>387</v>
      </c>
      <c r="D246" s="3">
        <v>0</v>
      </c>
      <c r="E246" s="3">
        <v>0</v>
      </c>
      <c r="F246" s="3">
        <v>0</v>
      </c>
      <c r="G246" s="3">
        <v>0</v>
      </c>
      <c r="H246" s="3">
        <v>110</v>
      </c>
      <c r="I246" s="3">
        <v>109.95</v>
      </c>
      <c r="J246" s="3">
        <v>0</v>
      </c>
      <c r="K246" s="3">
        <v>0</v>
      </c>
      <c r="L246" s="3">
        <v>0</v>
      </c>
      <c r="M246" s="8">
        <v>0</v>
      </c>
      <c r="N246" s="61">
        <f t="shared" si="29"/>
        <v>110</v>
      </c>
      <c r="O246" s="61">
        <f t="shared" si="30"/>
        <v>109.95</v>
      </c>
      <c r="P246" s="50" t="s">
        <v>489</v>
      </c>
      <c r="Q246" s="50" t="s">
        <v>469</v>
      </c>
      <c r="R246" s="66" t="s">
        <v>490</v>
      </c>
      <c r="S246" s="66">
        <v>105</v>
      </c>
      <c r="T246" s="66">
        <v>111.8</v>
      </c>
    </row>
    <row r="247" spans="2:20" ht="14.25" customHeight="1">
      <c r="B247" s="2" t="s">
        <v>18</v>
      </c>
      <c r="C247" s="2" t="s">
        <v>388</v>
      </c>
      <c r="D247" s="19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3">
        <v>0</v>
      </c>
      <c r="K247" s="3">
        <v>0</v>
      </c>
      <c r="L247" s="19">
        <v>0</v>
      </c>
      <c r="M247" s="20">
        <v>0</v>
      </c>
      <c r="N247" s="33">
        <f t="shared" si="29"/>
        <v>0</v>
      </c>
      <c r="O247" s="33">
        <f t="shared" si="30"/>
        <v>0</v>
      </c>
      <c r="P247" s="210" t="s">
        <v>491</v>
      </c>
      <c r="Q247" s="210" t="s">
        <v>130</v>
      </c>
      <c r="R247" s="245" t="s">
        <v>492</v>
      </c>
      <c r="S247" s="245">
        <v>4.5</v>
      </c>
      <c r="T247" s="245">
        <v>10.9</v>
      </c>
    </row>
    <row r="248" spans="2:20" ht="14.25" customHeight="1">
      <c r="B248" s="4" t="s">
        <v>389</v>
      </c>
      <c r="C248" s="2" t="s">
        <v>390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8">
        <v>0</v>
      </c>
      <c r="N248" s="61">
        <f t="shared" si="29"/>
        <v>0</v>
      </c>
      <c r="O248" s="61">
        <f t="shared" si="30"/>
        <v>0</v>
      </c>
      <c r="P248" s="211"/>
      <c r="Q248" s="211"/>
      <c r="R248" s="246"/>
      <c r="S248" s="246"/>
      <c r="T248" s="246"/>
    </row>
    <row r="249" spans="2:20" ht="14.25" customHeight="1">
      <c r="B249" s="2" t="s">
        <v>20</v>
      </c>
      <c r="C249" s="2" t="s">
        <v>391</v>
      </c>
      <c r="D249" s="19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3">
        <v>0</v>
      </c>
      <c r="K249" s="3">
        <v>0</v>
      </c>
      <c r="L249" s="19">
        <v>0</v>
      </c>
      <c r="M249" s="20">
        <v>0</v>
      </c>
      <c r="N249" s="33">
        <f t="shared" si="29"/>
        <v>0</v>
      </c>
      <c r="O249" s="33">
        <f t="shared" si="30"/>
        <v>0</v>
      </c>
      <c r="P249" s="211"/>
      <c r="Q249" s="211"/>
      <c r="R249" s="246"/>
      <c r="S249" s="246"/>
      <c r="T249" s="246"/>
    </row>
    <row r="250" spans="2:20" ht="14.25" customHeight="1">
      <c r="B250" s="4" t="s">
        <v>392</v>
      </c>
      <c r="C250" s="2" t="s">
        <v>393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8">
        <v>0</v>
      </c>
      <c r="N250" s="61">
        <f t="shared" si="29"/>
        <v>0</v>
      </c>
      <c r="O250" s="61">
        <f t="shared" si="30"/>
        <v>0</v>
      </c>
      <c r="P250" s="211"/>
      <c r="Q250" s="211"/>
      <c r="R250" s="246"/>
      <c r="S250" s="246"/>
      <c r="T250" s="246"/>
    </row>
    <row r="251" spans="2:20" ht="14.25" customHeight="1">
      <c r="B251" s="4" t="s">
        <v>394</v>
      </c>
      <c r="C251" s="2" t="s">
        <v>395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8">
        <v>0</v>
      </c>
      <c r="N251" s="61">
        <f t="shared" si="29"/>
        <v>0</v>
      </c>
      <c r="O251" s="61">
        <f t="shared" si="30"/>
        <v>0</v>
      </c>
      <c r="P251" s="211"/>
      <c r="Q251" s="211"/>
      <c r="R251" s="246"/>
      <c r="S251" s="246"/>
      <c r="T251" s="246"/>
    </row>
    <row r="252" spans="2:20" ht="14.25" customHeight="1">
      <c r="B252" s="4" t="s">
        <v>396</v>
      </c>
      <c r="C252" s="2" t="s">
        <v>397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8">
        <v>0</v>
      </c>
      <c r="N252" s="61">
        <f t="shared" si="29"/>
        <v>0</v>
      </c>
      <c r="O252" s="61">
        <f t="shared" si="30"/>
        <v>0</v>
      </c>
      <c r="P252" s="211"/>
      <c r="Q252" s="211"/>
      <c r="R252" s="246"/>
      <c r="S252" s="246"/>
      <c r="T252" s="246"/>
    </row>
    <row r="253" spans="2:20" ht="14.25" customHeight="1">
      <c r="B253" s="2" t="s">
        <v>22</v>
      </c>
      <c r="C253" s="2" t="s">
        <v>398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3">
        <v>0</v>
      </c>
      <c r="K253" s="3">
        <v>0</v>
      </c>
      <c r="L253" s="19">
        <v>0</v>
      </c>
      <c r="M253" s="20">
        <v>0</v>
      </c>
      <c r="N253" s="33">
        <f t="shared" si="29"/>
        <v>0</v>
      </c>
      <c r="O253" s="33">
        <f t="shared" si="30"/>
        <v>0</v>
      </c>
      <c r="P253" s="211"/>
      <c r="Q253" s="211"/>
      <c r="R253" s="246"/>
      <c r="S253" s="246"/>
      <c r="T253" s="246"/>
    </row>
    <row r="254" spans="2:20" ht="14.25" customHeight="1">
      <c r="B254" s="4" t="s">
        <v>399</v>
      </c>
      <c r="C254" s="2" t="s">
        <v>400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8">
        <v>0</v>
      </c>
      <c r="N254" s="61">
        <f t="shared" si="29"/>
        <v>0</v>
      </c>
      <c r="O254" s="61">
        <f t="shared" si="30"/>
        <v>0</v>
      </c>
      <c r="P254" s="211"/>
      <c r="Q254" s="211"/>
      <c r="R254" s="246"/>
      <c r="S254" s="246"/>
      <c r="T254" s="246"/>
    </row>
    <row r="255" spans="2:20" ht="24" customHeight="1">
      <c r="B255" s="241" t="s">
        <v>289</v>
      </c>
      <c r="C255" s="288"/>
      <c r="D255" s="84">
        <f>D235+D239</f>
        <v>0</v>
      </c>
      <c r="E255" s="84">
        <f aca="true" t="shared" si="33" ref="E255:O255">E235+E239</f>
        <v>0</v>
      </c>
      <c r="F255" s="84">
        <f t="shared" si="33"/>
        <v>0</v>
      </c>
      <c r="G255" s="84">
        <f t="shared" si="33"/>
        <v>0</v>
      </c>
      <c r="H255" s="84">
        <f t="shared" si="33"/>
        <v>110</v>
      </c>
      <c r="I255" s="84">
        <f t="shared" si="33"/>
        <v>109.95</v>
      </c>
      <c r="J255" s="160">
        <v>0</v>
      </c>
      <c r="K255" s="160">
        <v>0</v>
      </c>
      <c r="L255" s="84">
        <f t="shared" si="33"/>
        <v>0</v>
      </c>
      <c r="M255" s="84">
        <f t="shared" si="33"/>
        <v>0</v>
      </c>
      <c r="N255" s="84">
        <f t="shared" si="33"/>
        <v>110</v>
      </c>
      <c r="O255" s="84">
        <f t="shared" si="33"/>
        <v>109.95</v>
      </c>
      <c r="T255" s="14"/>
    </row>
    <row r="256" spans="2:20" ht="24" customHeight="1">
      <c r="B256" s="196" t="s">
        <v>1305</v>
      </c>
      <c r="C256" s="197"/>
      <c r="D256" s="197"/>
      <c r="E256" s="197"/>
      <c r="F256" s="197"/>
      <c r="G256" s="197"/>
      <c r="H256" s="197"/>
      <c r="I256" s="197"/>
      <c r="J256" s="197"/>
      <c r="K256" s="197"/>
      <c r="L256" s="197"/>
      <c r="M256" s="197"/>
      <c r="N256" s="197"/>
      <c r="O256" s="197"/>
      <c r="P256" s="197"/>
      <c r="Q256" s="197"/>
      <c r="R256" s="197"/>
      <c r="S256" s="197"/>
      <c r="T256" s="198"/>
    </row>
    <row r="257" spans="2:20" ht="25.5" customHeight="1">
      <c r="B257" s="284" t="s">
        <v>493</v>
      </c>
      <c r="C257" s="285"/>
      <c r="D257" s="285"/>
      <c r="E257" s="285"/>
      <c r="F257" s="285"/>
      <c r="G257" s="285"/>
      <c r="H257" s="285"/>
      <c r="I257" s="285"/>
      <c r="J257" s="285"/>
      <c r="K257" s="285"/>
      <c r="L257" s="285"/>
      <c r="M257" s="285"/>
      <c r="N257" s="285"/>
      <c r="O257" s="286"/>
      <c r="T257" s="153"/>
    </row>
    <row r="258" spans="2:20" ht="25.5" customHeight="1">
      <c r="B258" s="112" t="s">
        <v>118</v>
      </c>
      <c r="C258" s="112" t="s">
        <v>494</v>
      </c>
      <c r="D258" s="113">
        <v>0</v>
      </c>
      <c r="E258" s="113">
        <v>0</v>
      </c>
      <c r="F258" s="113">
        <v>300</v>
      </c>
      <c r="G258" s="113">
        <v>300</v>
      </c>
      <c r="H258" s="113">
        <v>10</v>
      </c>
      <c r="I258" s="113">
        <v>10</v>
      </c>
      <c r="J258" s="113">
        <v>0</v>
      </c>
      <c r="K258" s="113">
        <v>0</v>
      </c>
      <c r="L258" s="113">
        <v>77000</v>
      </c>
      <c r="M258" s="113">
        <v>77000</v>
      </c>
      <c r="N258" s="110">
        <f>F258+H258+L258</f>
        <v>77310</v>
      </c>
      <c r="O258" s="110">
        <f>G258+I258+M258</f>
        <v>77310</v>
      </c>
      <c r="P258" s="48" t="s">
        <v>496</v>
      </c>
      <c r="Q258" s="48" t="s">
        <v>497</v>
      </c>
      <c r="R258" s="49" t="s">
        <v>204</v>
      </c>
      <c r="S258" s="49">
        <v>0.2</v>
      </c>
      <c r="T258" s="140">
        <v>0.2</v>
      </c>
    </row>
    <row r="259" spans="2:20" ht="34.5" customHeight="1">
      <c r="B259" s="2" t="s">
        <v>9</v>
      </c>
      <c r="C259" s="2" t="s">
        <v>401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8">
        <v>0</v>
      </c>
      <c r="N259" s="33">
        <f t="shared" si="29"/>
        <v>0</v>
      </c>
      <c r="O259" s="33">
        <f t="shared" si="30"/>
        <v>0</v>
      </c>
      <c r="P259" s="48" t="s">
        <v>498</v>
      </c>
      <c r="Q259" s="48" t="s">
        <v>499</v>
      </c>
      <c r="R259" s="49" t="s">
        <v>500</v>
      </c>
      <c r="S259" s="49">
        <v>780</v>
      </c>
      <c r="T259" s="49">
        <v>809</v>
      </c>
    </row>
    <row r="260" spans="2:20" ht="34.5" customHeight="1">
      <c r="B260" s="2" t="s">
        <v>37</v>
      </c>
      <c r="C260" s="2" t="s">
        <v>402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8">
        <v>0</v>
      </c>
      <c r="N260" s="33">
        <f t="shared" si="29"/>
        <v>0</v>
      </c>
      <c r="O260" s="33">
        <f t="shared" si="30"/>
        <v>0</v>
      </c>
      <c r="P260" s="48" t="s">
        <v>501</v>
      </c>
      <c r="Q260" s="48" t="s">
        <v>502</v>
      </c>
      <c r="R260" s="49" t="s">
        <v>204</v>
      </c>
      <c r="S260" s="49">
        <v>2</v>
      </c>
      <c r="T260" s="49">
        <v>2</v>
      </c>
    </row>
    <row r="261" spans="2:20" ht="48" customHeight="1">
      <c r="B261" s="2" t="s">
        <v>39</v>
      </c>
      <c r="C261" s="2" t="s">
        <v>403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77000</v>
      </c>
      <c r="M261" s="20">
        <v>77000</v>
      </c>
      <c r="N261" s="33">
        <f t="shared" si="29"/>
        <v>77000</v>
      </c>
      <c r="O261" s="33">
        <f t="shared" si="30"/>
        <v>77000</v>
      </c>
      <c r="P261" s="48" t="s">
        <v>503</v>
      </c>
      <c r="Q261" s="48" t="s">
        <v>291</v>
      </c>
      <c r="R261" s="49" t="s">
        <v>204</v>
      </c>
      <c r="S261" s="49">
        <v>0</v>
      </c>
      <c r="T261" s="49">
        <v>0</v>
      </c>
    </row>
    <row r="262" spans="2:20" ht="23.25" customHeight="1">
      <c r="B262" s="4" t="s">
        <v>404</v>
      </c>
      <c r="C262" s="2" t="s">
        <v>405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8">
        <v>0</v>
      </c>
      <c r="N262" s="33">
        <f t="shared" si="29"/>
        <v>0</v>
      </c>
      <c r="O262" s="33">
        <f t="shared" si="30"/>
        <v>0</v>
      </c>
      <c r="P262" s="48" t="s">
        <v>504</v>
      </c>
      <c r="Q262" s="48" t="s">
        <v>291</v>
      </c>
      <c r="R262" s="49" t="s">
        <v>204</v>
      </c>
      <c r="S262" s="49">
        <v>1</v>
      </c>
      <c r="T262" s="49">
        <v>0</v>
      </c>
    </row>
    <row r="263" spans="2:20" ht="34.5" customHeight="1">
      <c r="B263" s="4" t="s">
        <v>406</v>
      </c>
      <c r="C263" s="2" t="s">
        <v>407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8">
        <v>0</v>
      </c>
      <c r="N263" s="33">
        <f t="shared" si="29"/>
        <v>0</v>
      </c>
      <c r="O263" s="33">
        <f t="shared" si="30"/>
        <v>0</v>
      </c>
      <c r="P263" s="48" t="s">
        <v>505</v>
      </c>
      <c r="Q263" s="48" t="s">
        <v>291</v>
      </c>
      <c r="R263" s="49" t="s">
        <v>204</v>
      </c>
      <c r="S263" s="49">
        <v>0</v>
      </c>
      <c r="T263" s="49">
        <v>0</v>
      </c>
    </row>
    <row r="264" spans="2:20" ht="22.5" customHeight="1">
      <c r="B264" s="4" t="s">
        <v>408</v>
      </c>
      <c r="C264" s="2" t="s">
        <v>409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77000</v>
      </c>
      <c r="M264" s="8">
        <v>77000</v>
      </c>
      <c r="N264" s="33">
        <f t="shared" si="29"/>
        <v>77000</v>
      </c>
      <c r="O264" s="33">
        <f t="shared" si="30"/>
        <v>77000</v>
      </c>
      <c r="P264" s="48" t="s">
        <v>506</v>
      </c>
      <c r="Q264" s="48" t="s">
        <v>507</v>
      </c>
      <c r="R264" s="49" t="s">
        <v>508</v>
      </c>
      <c r="S264" s="49">
        <v>7.2</v>
      </c>
      <c r="T264" s="49">
        <v>5.1</v>
      </c>
    </row>
    <row r="265" spans="2:20" ht="38.25" customHeight="1">
      <c r="B265" s="2" t="s">
        <v>220</v>
      </c>
      <c r="C265" s="2" t="s">
        <v>410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8">
        <v>0</v>
      </c>
      <c r="N265" s="33">
        <f t="shared" si="29"/>
        <v>0</v>
      </c>
      <c r="O265" s="33">
        <f t="shared" si="30"/>
        <v>0</v>
      </c>
      <c r="P265" s="48" t="s">
        <v>509</v>
      </c>
      <c r="Q265" s="48" t="s">
        <v>510</v>
      </c>
      <c r="R265" s="49" t="s">
        <v>347</v>
      </c>
      <c r="S265" s="49">
        <v>30</v>
      </c>
      <c r="T265" s="49">
        <v>28</v>
      </c>
    </row>
    <row r="266" spans="2:20" ht="37.5" customHeight="1">
      <c r="B266" s="2" t="s">
        <v>222</v>
      </c>
      <c r="C266" s="2" t="s">
        <v>411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8">
        <v>0</v>
      </c>
      <c r="N266" s="33">
        <f t="shared" si="29"/>
        <v>0</v>
      </c>
      <c r="O266" s="33">
        <f t="shared" si="30"/>
        <v>0</v>
      </c>
      <c r="P266" s="48" t="s">
        <v>511</v>
      </c>
      <c r="Q266" s="48" t="s">
        <v>291</v>
      </c>
      <c r="R266" s="49" t="s">
        <v>204</v>
      </c>
      <c r="S266" s="49">
        <v>0</v>
      </c>
      <c r="T266" s="49">
        <v>0</v>
      </c>
    </row>
    <row r="267" spans="2:20" ht="36" customHeight="1">
      <c r="B267" s="2" t="s">
        <v>224</v>
      </c>
      <c r="C267" s="2" t="s">
        <v>412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8">
        <v>0</v>
      </c>
      <c r="N267" s="33">
        <f t="shared" si="29"/>
        <v>0</v>
      </c>
      <c r="O267" s="33">
        <f t="shared" si="30"/>
        <v>0</v>
      </c>
      <c r="P267" s="48" t="s">
        <v>512</v>
      </c>
      <c r="Q267" s="48" t="s">
        <v>130</v>
      </c>
      <c r="R267" s="49" t="s">
        <v>204</v>
      </c>
      <c r="S267" s="49">
        <v>100</v>
      </c>
      <c r="T267" s="49">
        <v>97</v>
      </c>
    </row>
    <row r="268" spans="2:20" ht="64.5" customHeight="1">
      <c r="B268" s="2" t="s">
        <v>413</v>
      </c>
      <c r="C268" s="2" t="s">
        <v>414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8">
        <v>0</v>
      </c>
      <c r="N268" s="33">
        <f t="shared" si="29"/>
        <v>0</v>
      </c>
      <c r="O268" s="33">
        <f t="shared" si="30"/>
        <v>0</v>
      </c>
      <c r="P268" s="48" t="s">
        <v>513</v>
      </c>
      <c r="Q268" s="48" t="s">
        <v>130</v>
      </c>
      <c r="R268" s="49" t="s">
        <v>204</v>
      </c>
      <c r="S268" s="49">
        <v>100</v>
      </c>
      <c r="T268" s="49">
        <v>100</v>
      </c>
    </row>
    <row r="269" spans="2:20" ht="73.5" customHeight="1">
      <c r="B269" s="2" t="s">
        <v>415</v>
      </c>
      <c r="C269" s="2" t="s">
        <v>416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8">
        <v>0</v>
      </c>
      <c r="N269" s="33">
        <f t="shared" si="29"/>
        <v>0</v>
      </c>
      <c r="O269" s="33">
        <f t="shared" si="30"/>
        <v>0</v>
      </c>
      <c r="P269" s="48" t="s">
        <v>514</v>
      </c>
      <c r="Q269" s="48" t="s">
        <v>291</v>
      </c>
      <c r="R269" s="49" t="s">
        <v>204</v>
      </c>
      <c r="S269" s="49">
        <v>60</v>
      </c>
      <c r="T269" s="49">
        <v>30</v>
      </c>
    </row>
    <row r="270" spans="2:20" ht="56.25" customHeight="1">
      <c r="B270" s="2" t="s">
        <v>417</v>
      </c>
      <c r="C270" s="2" t="s">
        <v>418</v>
      </c>
      <c r="D270" s="3">
        <v>0</v>
      </c>
      <c r="E270" s="3">
        <v>0</v>
      </c>
      <c r="F270" s="3">
        <v>300</v>
      </c>
      <c r="G270" s="3">
        <v>300</v>
      </c>
      <c r="H270" s="3">
        <v>10</v>
      </c>
      <c r="I270" s="3">
        <v>10</v>
      </c>
      <c r="J270" s="3">
        <v>0</v>
      </c>
      <c r="K270" s="3">
        <v>0</v>
      </c>
      <c r="L270" s="3">
        <v>0</v>
      </c>
      <c r="M270" s="8">
        <v>0</v>
      </c>
      <c r="N270" s="33">
        <f t="shared" si="29"/>
        <v>310</v>
      </c>
      <c r="O270" s="33">
        <f t="shared" si="30"/>
        <v>310</v>
      </c>
      <c r="P270" s="50" t="s">
        <v>515</v>
      </c>
      <c r="Q270" s="50" t="s">
        <v>516</v>
      </c>
      <c r="R270" s="66" t="s">
        <v>204</v>
      </c>
      <c r="S270" s="66">
        <v>0</v>
      </c>
      <c r="T270" s="66">
        <v>0</v>
      </c>
    </row>
    <row r="271" spans="2:20" ht="36.75" customHeight="1">
      <c r="B271" s="18" t="s">
        <v>120</v>
      </c>
      <c r="C271" s="18" t="s">
        <v>495</v>
      </c>
      <c r="D271" s="113">
        <v>0</v>
      </c>
      <c r="E271" s="113">
        <v>0</v>
      </c>
      <c r="F271" s="113">
        <v>0</v>
      </c>
      <c r="G271" s="113">
        <v>0</v>
      </c>
      <c r="H271" s="19">
        <v>301.63</v>
      </c>
      <c r="I271" s="19">
        <v>252.1</v>
      </c>
      <c r="J271" s="19">
        <v>0</v>
      </c>
      <c r="K271" s="19">
        <v>0</v>
      </c>
      <c r="L271" s="113">
        <v>0</v>
      </c>
      <c r="M271" s="113">
        <v>0</v>
      </c>
      <c r="N271" s="110">
        <f t="shared" si="29"/>
        <v>301.63</v>
      </c>
      <c r="O271" s="110">
        <f t="shared" si="30"/>
        <v>252.1</v>
      </c>
      <c r="P271" s="89" t="s">
        <v>204</v>
      </c>
      <c r="Q271" s="89" t="s">
        <v>204</v>
      </c>
      <c r="R271" s="89" t="s">
        <v>204</v>
      </c>
      <c r="S271" s="89" t="s">
        <v>204</v>
      </c>
      <c r="T271" s="89" t="s">
        <v>204</v>
      </c>
    </row>
    <row r="272" spans="2:20" ht="36" customHeight="1">
      <c r="B272" s="2" t="s">
        <v>11</v>
      </c>
      <c r="C272" s="2" t="s">
        <v>419</v>
      </c>
      <c r="D272" s="3">
        <v>0</v>
      </c>
      <c r="E272" s="3">
        <v>0</v>
      </c>
      <c r="F272" s="3">
        <v>0</v>
      </c>
      <c r="G272" s="3">
        <v>0</v>
      </c>
      <c r="H272" s="3">
        <v>301.63</v>
      </c>
      <c r="I272" s="3">
        <v>252.1</v>
      </c>
      <c r="J272" s="3">
        <v>0</v>
      </c>
      <c r="K272" s="3">
        <v>0</v>
      </c>
      <c r="L272" s="3">
        <v>0</v>
      </c>
      <c r="M272" s="8">
        <v>0</v>
      </c>
      <c r="N272" s="61">
        <f t="shared" si="29"/>
        <v>301.63</v>
      </c>
      <c r="O272" s="61">
        <f t="shared" si="30"/>
        <v>252.1</v>
      </c>
      <c r="P272" s="89" t="s">
        <v>204</v>
      </c>
      <c r="Q272" s="89" t="s">
        <v>204</v>
      </c>
      <c r="R272" s="89" t="s">
        <v>204</v>
      </c>
      <c r="S272" s="89" t="s">
        <v>204</v>
      </c>
      <c r="T272" s="89" t="s">
        <v>204</v>
      </c>
    </row>
    <row r="273" spans="2:20" ht="14.25" customHeight="1">
      <c r="B273" s="2" t="s">
        <v>13</v>
      </c>
      <c r="C273" s="2" t="s">
        <v>420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8">
        <v>0</v>
      </c>
      <c r="N273" s="61">
        <f t="shared" si="29"/>
        <v>0</v>
      </c>
      <c r="O273" s="61">
        <f t="shared" si="30"/>
        <v>0</v>
      </c>
      <c r="P273" s="89" t="s">
        <v>204</v>
      </c>
      <c r="Q273" s="89" t="s">
        <v>204</v>
      </c>
      <c r="R273" s="89" t="s">
        <v>204</v>
      </c>
      <c r="S273" s="89" t="s">
        <v>204</v>
      </c>
      <c r="T273" s="89" t="s">
        <v>204</v>
      </c>
    </row>
    <row r="274" spans="2:20" ht="14.25" customHeight="1">
      <c r="B274" s="2" t="s">
        <v>15</v>
      </c>
      <c r="C274" s="2" t="s">
        <v>421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8">
        <v>0</v>
      </c>
      <c r="N274" s="61">
        <f t="shared" si="29"/>
        <v>0</v>
      </c>
      <c r="O274" s="61">
        <f t="shared" si="30"/>
        <v>0</v>
      </c>
      <c r="P274" s="89" t="s">
        <v>204</v>
      </c>
      <c r="Q274" s="89" t="s">
        <v>204</v>
      </c>
      <c r="R274" s="89" t="s">
        <v>204</v>
      </c>
      <c r="S274" s="89" t="s">
        <v>204</v>
      </c>
      <c r="T274" s="89" t="s">
        <v>204</v>
      </c>
    </row>
    <row r="275" spans="2:20" ht="60.75" customHeight="1">
      <c r="B275" s="18" t="s">
        <v>123</v>
      </c>
      <c r="C275" s="18" t="s">
        <v>517</v>
      </c>
      <c r="D275" s="113">
        <v>0</v>
      </c>
      <c r="E275" s="113">
        <v>0</v>
      </c>
      <c r="F275" s="19">
        <v>4582.25</v>
      </c>
      <c r="G275" s="19">
        <v>4275.1</v>
      </c>
      <c r="H275" s="113">
        <v>3339.77</v>
      </c>
      <c r="I275" s="113">
        <v>3192</v>
      </c>
      <c r="J275" s="19">
        <v>0</v>
      </c>
      <c r="K275" s="19">
        <v>0</v>
      </c>
      <c r="L275" s="113">
        <v>0</v>
      </c>
      <c r="M275" s="113">
        <v>0</v>
      </c>
      <c r="N275" s="110">
        <f>F275+H275+L275</f>
        <v>7922.02</v>
      </c>
      <c r="O275" s="110">
        <f>G275+I275+M275</f>
        <v>7467.1</v>
      </c>
      <c r="P275" s="48" t="s">
        <v>518</v>
      </c>
      <c r="Q275" s="48" t="s">
        <v>130</v>
      </c>
      <c r="R275" s="49" t="s">
        <v>449</v>
      </c>
      <c r="S275" s="49">
        <v>4</v>
      </c>
      <c r="T275" s="49">
        <v>4</v>
      </c>
    </row>
    <row r="276" spans="2:20" ht="35.25" customHeight="1">
      <c r="B276" s="2" t="s">
        <v>26</v>
      </c>
      <c r="C276" s="2" t="s">
        <v>422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8">
        <v>0</v>
      </c>
      <c r="N276" s="61">
        <f t="shared" si="29"/>
        <v>0</v>
      </c>
      <c r="O276" s="61">
        <f t="shared" si="30"/>
        <v>0</v>
      </c>
      <c r="P276" s="50" t="s">
        <v>519</v>
      </c>
      <c r="Q276" s="50" t="s">
        <v>130</v>
      </c>
      <c r="R276" s="66" t="s">
        <v>204</v>
      </c>
      <c r="S276" s="66">
        <v>100</v>
      </c>
      <c r="T276" s="66">
        <v>96</v>
      </c>
    </row>
    <row r="277" spans="2:20" ht="50.25" customHeight="1">
      <c r="B277" s="2" t="s">
        <v>28</v>
      </c>
      <c r="C277" s="2" t="s">
        <v>423</v>
      </c>
      <c r="D277" s="3">
        <v>0</v>
      </c>
      <c r="E277" s="3">
        <v>0</v>
      </c>
      <c r="F277" s="3">
        <v>0</v>
      </c>
      <c r="G277" s="3">
        <v>0</v>
      </c>
      <c r="H277" s="3">
        <v>288.17</v>
      </c>
      <c r="I277" s="3">
        <v>140.4</v>
      </c>
      <c r="J277" s="3">
        <v>0</v>
      </c>
      <c r="K277" s="3">
        <v>0</v>
      </c>
      <c r="L277" s="3">
        <v>0</v>
      </c>
      <c r="M277" s="8">
        <v>0</v>
      </c>
      <c r="N277" s="61">
        <f t="shared" si="29"/>
        <v>288.17</v>
      </c>
      <c r="O277" s="61">
        <f t="shared" si="30"/>
        <v>140.4</v>
      </c>
      <c r="P277" s="210" t="s">
        <v>520</v>
      </c>
      <c r="Q277" s="210" t="s">
        <v>469</v>
      </c>
      <c r="R277" s="245" t="s">
        <v>521</v>
      </c>
      <c r="S277" s="245">
        <v>25</v>
      </c>
      <c r="T277" s="245">
        <v>35</v>
      </c>
    </row>
    <row r="278" spans="2:20" ht="14.25" customHeight="1">
      <c r="B278" s="2" t="s">
        <v>93</v>
      </c>
      <c r="C278" s="2" t="s">
        <v>424</v>
      </c>
      <c r="D278" s="3">
        <v>0</v>
      </c>
      <c r="E278" s="3">
        <v>0</v>
      </c>
      <c r="F278" s="3">
        <v>0</v>
      </c>
      <c r="G278" s="3">
        <v>0</v>
      </c>
      <c r="H278" s="3">
        <v>2267.36</v>
      </c>
      <c r="I278" s="3">
        <v>2267.36</v>
      </c>
      <c r="J278" s="3">
        <v>0</v>
      </c>
      <c r="K278" s="3">
        <v>0</v>
      </c>
      <c r="L278" s="3">
        <v>0</v>
      </c>
      <c r="M278" s="8">
        <v>0</v>
      </c>
      <c r="N278" s="61">
        <f t="shared" si="29"/>
        <v>2267.36</v>
      </c>
      <c r="O278" s="61">
        <f t="shared" si="30"/>
        <v>2267.36</v>
      </c>
      <c r="P278" s="211"/>
      <c r="Q278" s="211"/>
      <c r="R278" s="246"/>
      <c r="S278" s="246"/>
      <c r="T278" s="246"/>
    </row>
    <row r="279" spans="2:20" ht="14.25" customHeight="1">
      <c r="B279" s="2" t="s">
        <v>95</v>
      </c>
      <c r="C279" s="2" t="s">
        <v>425</v>
      </c>
      <c r="D279" s="3">
        <v>0</v>
      </c>
      <c r="E279" s="3">
        <v>0</v>
      </c>
      <c r="F279" s="3">
        <v>0</v>
      </c>
      <c r="G279" s="3">
        <v>0</v>
      </c>
      <c r="H279" s="3">
        <v>100</v>
      </c>
      <c r="I279" s="3">
        <v>100</v>
      </c>
      <c r="J279" s="3">
        <v>0</v>
      </c>
      <c r="K279" s="3">
        <v>0</v>
      </c>
      <c r="L279" s="3">
        <v>0</v>
      </c>
      <c r="M279" s="8">
        <v>0</v>
      </c>
      <c r="N279" s="61">
        <f t="shared" si="29"/>
        <v>100</v>
      </c>
      <c r="O279" s="61">
        <f t="shared" si="30"/>
        <v>100</v>
      </c>
      <c r="P279" s="211"/>
      <c r="Q279" s="211"/>
      <c r="R279" s="246"/>
      <c r="S279" s="246"/>
      <c r="T279" s="246"/>
    </row>
    <row r="280" spans="2:20" ht="22.5" customHeight="1">
      <c r="B280" s="2" t="s">
        <v>97</v>
      </c>
      <c r="C280" s="2" t="s">
        <v>426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8">
        <v>0</v>
      </c>
      <c r="N280" s="61">
        <f t="shared" si="29"/>
        <v>0</v>
      </c>
      <c r="O280" s="61">
        <f t="shared" si="30"/>
        <v>0</v>
      </c>
      <c r="P280" s="211"/>
      <c r="Q280" s="211"/>
      <c r="R280" s="246"/>
      <c r="S280" s="246"/>
      <c r="T280" s="246"/>
    </row>
    <row r="281" spans="2:20" ht="14.25" customHeight="1">
      <c r="B281" s="2" t="s">
        <v>427</v>
      </c>
      <c r="C281" s="2" t="s">
        <v>428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8">
        <v>0</v>
      </c>
      <c r="N281" s="61">
        <f t="shared" si="29"/>
        <v>0</v>
      </c>
      <c r="O281" s="61">
        <f t="shared" si="30"/>
        <v>0</v>
      </c>
      <c r="P281" s="211"/>
      <c r="Q281" s="211"/>
      <c r="R281" s="246"/>
      <c r="S281" s="246"/>
      <c r="T281" s="246"/>
    </row>
    <row r="282" spans="2:20" ht="14.25" customHeight="1">
      <c r="B282" s="2" t="s">
        <v>429</v>
      </c>
      <c r="C282" s="2" t="s">
        <v>430</v>
      </c>
      <c r="D282" s="3">
        <v>0</v>
      </c>
      <c r="E282" s="3">
        <v>0</v>
      </c>
      <c r="F282" s="3">
        <v>0</v>
      </c>
      <c r="G282" s="3">
        <v>0</v>
      </c>
      <c r="H282" s="3">
        <v>489.5</v>
      </c>
      <c r="I282" s="3">
        <v>489.5</v>
      </c>
      <c r="J282" s="3">
        <v>0</v>
      </c>
      <c r="K282" s="3">
        <v>0</v>
      </c>
      <c r="L282" s="3">
        <v>0</v>
      </c>
      <c r="M282" s="8">
        <v>0</v>
      </c>
      <c r="N282" s="61">
        <f t="shared" si="29"/>
        <v>489.5</v>
      </c>
      <c r="O282" s="61">
        <f t="shared" si="30"/>
        <v>489.5</v>
      </c>
      <c r="P282" s="211"/>
      <c r="Q282" s="211"/>
      <c r="R282" s="246"/>
      <c r="S282" s="246"/>
      <c r="T282" s="246"/>
    </row>
    <row r="283" spans="2:20" ht="14.25" customHeight="1">
      <c r="B283" s="2" t="s">
        <v>431</v>
      </c>
      <c r="C283" s="2" t="s">
        <v>432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8">
        <v>0</v>
      </c>
      <c r="N283" s="61">
        <f t="shared" si="29"/>
        <v>0</v>
      </c>
      <c r="O283" s="61">
        <f t="shared" si="30"/>
        <v>0</v>
      </c>
      <c r="P283" s="211"/>
      <c r="Q283" s="211"/>
      <c r="R283" s="246"/>
      <c r="S283" s="246"/>
      <c r="T283" s="246"/>
    </row>
    <row r="284" spans="2:20" ht="24.75" customHeight="1">
      <c r="B284" s="2" t="s">
        <v>433</v>
      </c>
      <c r="C284" s="2" t="s">
        <v>434</v>
      </c>
      <c r="D284" s="3">
        <v>0</v>
      </c>
      <c r="E284" s="3">
        <v>0</v>
      </c>
      <c r="F284" s="3">
        <v>0</v>
      </c>
      <c r="G284" s="3">
        <v>0</v>
      </c>
      <c r="H284" s="3">
        <v>194.74</v>
      </c>
      <c r="I284" s="3">
        <v>194.74</v>
      </c>
      <c r="J284" s="3">
        <v>0</v>
      </c>
      <c r="K284" s="3">
        <v>0</v>
      </c>
      <c r="L284" s="3">
        <v>0</v>
      </c>
      <c r="M284" s="8">
        <v>0</v>
      </c>
      <c r="N284" s="61">
        <f t="shared" si="29"/>
        <v>194.74</v>
      </c>
      <c r="O284" s="61">
        <f t="shared" si="30"/>
        <v>194.74</v>
      </c>
      <c r="P284" s="211"/>
      <c r="Q284" s="211"/>
      <c r="R284" s="246"/>
      <c r="S284" s="246"/>
      <c r="T284" s="246"/>
    </row>
    <row r="285" spans="2:20" ht="14.25" customHeight="1">
      <c r="B285" s="2" t="s">
        <v>435</v>
      </c>
      <c r="C285" s="2" t="s">
        <v>436</v>
      </c>
      <c r="D285" s="3">
        <v>0</v>
      </c>
      <c r="E285" s="3">
        <v>0</v>
      </c>
      <c r="F285" s="3">
        <v>4582.25</v>
      </c>
      <c r="G285" s="3">
        <v>4275.1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8">
        <v>0</v>
      </c>
      <c r="N285" s="61">
        <f t="shared" si="29"/>
        <v>4582.25</v>
      </c>
      <c r="O285" s="61">
        <f t="shared" si="30"/>
        <v>4275.1</v>
      </c>
      <c r="P285" s="211"/>
      <c r="Q285" s="211"/>
      <c r="R285" s="246"/>
      <c r="S285" s="246"/>
      <c r="T285" s="246"/>
    </row>
    <row r="286" spans="2:20" ht="21.75" customHeight="1">
      <c r="B286" s="295" t="s">
        <v>300</v>
      </c>
      <c r="C286" s="296"/>
      <c r="D286" s="82">
        <f>D258+D271+D275</f>
        <v>0</v>
      </c>
      <c r="E286" s="82">
        <f aca="true" t="shared" si="34" ref="E286:O286">E258+E271+E275</f>
        <v>0</v>
      </c>
      <c r="F286" s="82">
        <f t="shared" si="34"/>
        <v>4882.25</v>
      </c>
      <c r="G286" s="82">
        <f t="shared" si="34"/>
        <v>4575.1</v>
      </c>
      <c r="H286" s="82">
        <f t="shared" si="34"/>
        <v>3651.4</v>
      </c>
      <c r="I286" s="82">
        <f t="shared" si="34"/>
        <v>3454.1</v>
      </c>
      <c r="J286" s="134">
        <v>0</v>
      </c>
      <c r="K286" s="134">
        <v>0</v>
      </c>
      <c r="L286" s="82">
        <f t="shared" si="34"/>
        <v>77000</v>
      </c>
      <c r="M286" s="82">
        <f t="shared" si="34"/>
        <v>77000</v>
      </c>
      <c r="N286" s="82">
        <f t="shared" si="34"/>
        <v>85533.65000000001</v>
      </c>
      <c r="O286" s="86">
        <f t="shared" si="34"/>
        <v>85029.20000000001</v>
      </c>
      <c r="P286" s="9"/>
      <c r="Q286" s="9"/>
      <c r="R286" s="9"/>
      <c r="S286" s="9"/>
      <c r="T286" s="9"/>
    </row>
    <row r="287" spans="2:20" ht="21.75" customHeight="1">
      <c r="B287" s="183"/>
      <c r="C287" s="194" t="s">
        <v>1306</v>
      </c>
      <c r="D287" s="194"/>
      <c r="E287" s="194"/>
      <c r="F287" s="194"/>
      <c r="G287" s="194"/>
      <c r="H287" s="194"/>
      <c r="I287" s="194"/>
      <c r="J287" s="194"/>
      <c r="K287" s="194"/>
      <c r="L287" s="194"/>
      <c r="M287" s="194"/>
      <c r="N287" s="194"/>
      <c r="O287" s="194"/>
      <c r="P287" s="194"/>
      <c r="Q287" s="194"/>
      <c r="R287" s="194"/>
      <c r="S287" s="194"/>
      <c r="T287" s="195"/>
    </row>
    <row r="288" spans="2:20" ht="27" customHeight="1">
      <c r="B288" s="241" t="s">
        <v>105</v>
      </c>
      <c r="C288" s="288"/>
      <c r="D288" s="84">
        <f>D215+D232+D255+D286</f>
        <v>0</v>
      </c>
      <c r="E288" s="84">
        <f aca="true" t="shared" si="35" ref="E288:O288">E215+E232+E255+E286</f>
        <v>0</v>
      </c>
      <c r="F288" s="84">
        <f t="shared" si="35"/>
        <v>4882.25</v>
      </c>
      <c r="G288" s="84">
        <f t="shared" si="35"/>
        <v>4575.1</v>
      </c>
      <c r="H288" s="84">
        <f t="shared" si="35"/>
        <v>3761.4</v>
      </c>
      <c r="I288" s="84">
        <f t="shared" si="35"/>
        <v>3564.0499999999997</v>
      </c>
      <c r="J288" s="160">
        <v>0</v>
      </c>
      <c r="K288" s="160">
        <v>0</v>
      </c>
      <c r="L288" s="84">
        <f t="shared" si="35"/>
        <v>77000</v>
      </c>
      <c r="M288" s="84">
        <f t="shared" si="35"/>
        <v>77000</v>
      </c>
      <c r="N288" s="84">
        <f t="shared" si="35"/>
        <v>85643.65000000001</v>
      </c>
      <c r="O288" s="88">
        <f t="shared" si="35"/>
        <v>85139.15000000001</v>
      </c>
      <c r="P288" s="14"/>
      <c r="Q288" s="14"/>
      <c r="R288" s="14"/>
      <c r="S288" s="14"/>
      <c r="T288" s="14"/>
    </row>
    <row r="289" spans="2:20" ht="35.25" customHeight="1">
      <c r="B289" s="199" t="s">
        <v>1334</v>
      </c>
      <c r="C289" s="320"/>
      <c r="D289" s="320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1"/>
    </row>
    <row r="290" spans="2:20" ht="43.5" customHeight="1">
      <c r="B290" s="232" t="s">
        <v>0</v>
      </c>
      <c r="C290" s="232" t="s">
        <v>1</v>
      </c>
      <c r="D290" s="235" t="s">
        <v>272</v>
      </c>
      <c r="E290" s="236"/>
      <c r="F290" s="237" t="s">
        <v>106</v>
      </c>
      <c r="G290" s="238"/>
      <c r="H290" s="230" t="s">
        <v>109</v>
      </c>
      <c r="I290" s="231"/>
      <c r="J290" s="239" t="s">
        <v>900</v>
      </c>
      <c r="K290" s="240"/>
      <c r="L290" s="230" t="s">
        <v>110</v>
      </c>
      <c r="M290" s="231"/>
      <c r="N290" s="230" t="s">
        <v>154</v>
      </c>
      <c r="O290" s="231"/>
      <c r="P290" s="229" t="s">
        <v>111</v>
      </c>
      <c r="Q290" s="229" t="s">
        <v>112</v>
      </c>
      <c r="R290" s="229" t="s">
        <v>113</v>
      </c>
      <c r="S290" s="229" t="s">
        <v>114</v>
      </c>
      <c r="T290" s="229" t="s">
        <v>115</v>
      </c>
    </row>
    <row r="291" spans="2:20" ht="60.75" customHeight="1">
      <c r="B291" s="233"/>
      <c r="C291" s="234"/>
      <c r="D291" s="6" t="s">
        <v>2</v>
      </c>
      <c r="E291" s="6" t="s">
        <v>3</v>
      </c>
      <c r="F291" s="5" t="s">
        <v>2</v>
      </c>
      <c r="G291" s="7" t="s">
        <v>3</v>
      </c>
      <c r="H291" s="6" t="s">
        <v>2</v>
      </c>
      <c r="I291" s="6" t="s">
        <v>3</v>
      </c>
      <c r="J291" s="6" t="s">
        <v>2</v>
      </c>
      <c r="K291" s="6" t="s">
        <v>3</v>
      </c>
      <c r="L291" s="6" t="s">
        <v>2</v>
      </c>
      <c r="M291" s="6" t="s">
        <v>3</v>
      </c>
      <c r="N291" s="6" t="s">
        <v>2</v>
      </c>
      <c r="O291" s="6" t="s">
        <v>3</v>
      </c>
      <c r="P291" s="204"/>
      <c r="Q291" s="204"/>
      <c r="R291" s="204"/>
      <c r="S291" s="204"/>
      <c r="T291" s="204"/>
    </row>
    <row r="292" spans="2:20" ht="14.25" customHeight="1">
      <c r="B292" s="13" t="s">
        <v>4</v>
      </c>
      <c r="C292" s="13" t="s">
        <v>5</v>
      </c>
      <c r="D292" s="13" t="s">
        <v>6</v>
      </c>
      <c r="E292" s="13" t="s">
        <v>449</v>
      </c>
      <c r="F292" s="13" t="s">
        <v>7</v>
      </c>
      <c r="G292" s="13" t="s">
        <v>8</v>
      </c>
      <c r="H292" s="13" t="s">
        <v>770</v>
      </c>
      <c r="I292" s="13" t="s">
        <v>771</v>
      </c>
      <c r="J292" s="13" t="s">
        <v>107</v>
      </c>
      <c r="K292" s="13" t="s">
        <v>772</v>
      </c>
      <c r="L292" s="13" t="s">
        <v>107</v>
      </c>
      <c r="M292" s="13" t="s">
        <v>772</v>
      </c>
      <c r="N292" s="13" t="s">
        <v>773</v>
      </c>
      <c r="O292" s="13" t="s">
        <v>108</v>
      </c>
      <c r="P292" s="13" t="s">
        <v>774</v>
      </c>
      <c r="Q292" s="13" t="s">
        <v>775</v>
      </c>
      <c r="R292" s="13" t="s">
        <v>620</v>
      </c>
      <c r="S292" s="13" t="s">
        <v>776</v>
      </c>
      <c r="T292" s="13" t="s">
        <v>777</v>
      </c>
    </row>
    <row r="293" spans="2:20" ht="26.25" customHeight="1">
      <c r="B293" s="205" t="s">
        <v>610</v>
      </c>
      <c r="C293" s="206"/>
      <c r="D293" s="206"/>
      <c r="E293" s="206"/>
      <c r="F293" s="206"/>
      <c r="G293" s="206"/>
      <c r="H293" s="206"/>
      <c r="I293" s="206"/>
      <c r="J293" s="206"/>
      <c r="K293" s="206"/>
      <c r="L293" s="206"/>
      <c r="M293" s="206"/>
      <c r="N293" s="206"/>
      <c r="O293" s="206"/>
      <c r="P293" s="206"/>
      <c r="Q293" s="206"/>
      <c r="R293" s="206"/>
      <c r="S293" s="206"/>
      <c r="T293" s="206"/>
    </row>
    <row r="294" spans="2:20" ht="27.75" customHeight="1">
      <c r="B294" s="217" t="s">
        <v>611</v>
      </c>
      <c r="C294" s="218"/>
      <c r="D294" s="218"/>
      <c r="E294" s="218"/>
      <c r="F294" s="218"/>
      <c r="G294" s="218"/>
      <c r="H294" s="218"/>
      <c r="I294" s="218"/>
      <c r="J294" s="218"/>
      <c r="K294" s="218"/>
      <c r="L294" s="218"/>
      <c r="M294" s="218"/>
      <c r="N294" s="218"/>
      <c r="O294" s="218"/>
      <c r="P294" s="218"/>
      <c r="Q294" s="218"/>
      <c r="R294" s="218"/>
      <c r="S294" s="218"/>
      <c r="T294" s="218"/>
    </row>
    <row r="295" spans="2:20" ht="53.25" customHeight="1">
      <c r="B295" s="18" t="s">
        <v>118</v>
      </c>
      <c r="C295" s="18" t="s">
        <v>612</v>
      </c>
      <c r="D295" s="19">
        <v>0</v>
      </c>
      <c r="E295" s="19">
        <v>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10">
        <f>F295+H295+L295</f>
        <v>0</v>
      </c>
      <c r="O295" s="110">
        <f>G295+I295+M295</f>
        <v>0</v>
      </c>
      <c r="P295" s="48" t="s">
        <v>614</v>
      </c>
      <c r="Q295" s="48" t="s">
        <v>130</v>
      </c>
      <c r="R295" s="49" t="s">
        <v>615</v>
      </c>
      <c r="S295" s="49">
        <v>90</v>
      </c>
      <c r="T295" s="49">
        <v>90</v>
      </c>
    </row>
    <row r="296" spans="2:20" ht="41.25" customHeight="1">
      <c r="B296" s="2" t="s">
        <v>9</v>
      </c>
      <c r="C296" s="2" t="s">
        <v>522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8">
        <v>0</v>
      </c>
      <c r="N296" s="75">
        <f aca="true" t="shared" si="36" ref="N296:N395">F296+H296+L296</f>
        <v>0</v>
      </c>
      <c r="O296" s="75">
        <f aca="true" t="shared" si="37" ref="O296:O395">G296+I296+M296</f>
        <v>0</v>
      </c>
      <c r="P296" s="48" t="s">
        <v>616</v>
      </c>
      <c r="Q296" s="48" t="s">
        <v>130</v>
      </c>
      <c r="R296" s="49" t="s">
        <v>17</v>
      </c>
      <c r="S296" s="49">
        <v>90</v>
      </c>
      <c r="T296" s="49">
        <v>90</v>
      </c>
    </row>
    <row r="297" spans="2:20" ht="69" customHeight="1">
      <c r="B297" s="4" t="s">
        <v>230</v>
      </c>
      <c r="C297" s="2" t="s">
        <v>523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8">
        <v>0</v>
      </c>
      <c r="N297" s="75">
        <f t="shared" si="36"/>
        <v>0</v>
      </c>
      <c r="O297" s="75">
        <f t="shared" si="37"/>
        <v>0</v>
      </c>
      <c r="P297" s="48" t="s">
        <v>617</v>
      </c>
      <c r="Q297" s="48" t="s">
        <v>291</v>
      </c>
      <c r="R297" s="49" t="s">
        <v>204</v>
      </c>
      <c r="S297" s="49">
        <v>2</v>
      </c>
      <c r="T297" s="49">
        <v>2</v>
      </c>
    </row>
    <row r="298" spans="2:20" ht="63" customHeight="1">
      <c r="B298" s="4" t="s">
        <v>232</v>
      </c>
      <c r="C298" s="2" t="s">
        <v>524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8">
        <v>0</v>
      </c>
      <c r="N298" s="75">
        <f t="shared" si="36"/>
        <v>0</v>
      </c>
      <c r="O298" s="75">
        <f t="shared" si="37"/>
        <v>0</v>
      </c>
      <c r="P298" s="48" t="s">
        <v>618</v>
      </c>
      <c r="Q298" s="48" t="s">
        <v>619</v>
      </c>
      <c r="R298" s="49" t="s">
        <v>620</v>
      </c>
      <c r="S298" s="49">
        <v>13.5</v>
      </c>
      <c r="T298" s="49">
        <v>1.51</v>
      </c>
    </row>
    <row r="299" spans="2:20" ht="81.75" customHeight="1">
      <c r="B299" s="4" t="s">
        <v>234</v>
      </c>
      <c r="C299" s="2" t="s">
        <v>525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8">
        <v>0</v>
      </c>
      <c r="N299" s="75">
        <f t="shared" si="36"/>
        <v>0</v>
      </c>
      <c r="O299" s="75">
        <f t="shared" si="37"/>
        <v>0</v>
      </c>
      <c r="P299" s="48" t="s">
        <v>621</v>
      </c>
      <c r="Q299" s="48" t="s">
        <v>130</v>
      </c>
      <c r="R299" s="49" t="s">
        <v>204</v>
      </c>
      <c r="S299" s="49">
        <v>5</v>
      </c>
      <c r="T299" s="49">
        <v>8.37</v>
      </c>
    </row>
    <row r="300" spans="2:20" ht="47.25" customHeight="1">
      <c r="B300" s="4" t="s">
        <v>236</v>
      </c>
      <c r="C300" s="2" t="s">
        <v>526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8">
        <v>0</v>
      </c>
      <c r="N300" s="75">
        <f t="shared" si="36"/>
        <v>0</v>
      </c>
      <c r="O300" s="75">
        <f t="shared" si="37"/>
        <v>0</v>
      </c>
      <c r="P300" s="48" t="s">
        <v>622</v>
      </c>
      <c r="Q300" s="48" t="s">
        <v>130</v>
      </c>
      <c r="R300" s="49" t="s">
        <v>131</v>
      </c>
      <c r="S300" s="49">
        <v>100</v>
      </c>
      <c r="T300" s="49">
        <v>100</v>
      </c>
    </row>
    <row r="301" spans="2:20" ht="33" customHeight="1">
      <c r="B301" s="289" t="s">
        <v>238</v>
      </c>
      <c r="C301" s="292" t="s">
        <v>527</v>
      </c>
      <c r="D301" s="247">
        <v>0</v>
      </c>
      <c r="E301" s="247">
        <v>0</v>
      </c>
      <c r="F301" s="247">
        <v>0</v>
      </c>
      <c r="G301" s="247">
        <v>0</v>
      </c>
      <c r="H301" s="247">
        <v>0</v>
      </c>
      <c r="I301" s="247">
        <v>0</v>
      </c>
      <c r="J301" s="247">
        <v>0</v>
      </c>
      <c r="K301" s="247">
        <v>0</v>
      </c>
      <c r="L301" s="247">
        <v>0</v>
      </c>
      <c r="M301" s="247">
        <v>0</v>
      </c>
      <c r="N301" s="247">
        <f t="shared" si="36"/>
        <v>0</v>
      </c>
      <c r="O301" s="247">
        <f t="shared" si="37"/>
        <v>0</v>
      </c>
      <c r="P301" s="48" t="s">
        <v>623</v>
      </c>
      <c r="Q301" s="48" t="s">
        <v>130</v>
      </c>
      <c r="R301" s="49" t="s">
        <v>204</v>
      </c>
      <c r="S301" s="49">
        <v>90</v>
      </c>
      <c r="T301" s="49">
        <v>90</v>
      </c>
    </row>
    <row r="302" spans="2:20" ht="26.25" customHeight="1">
      <c r="B302" s="290"/>
      <c r="C302" s="293"/>
      <c r="D302" s="248"/>
      <c r="E302" s="248"/>
      <c r="F302" s="248"/>
      <c r="G302" s="248"/>
      <c r="H302" s="248"/>
      <c r="I302" s="248"/>
      <c r="J302" s="248">
        <v>0</v>
      </c>
      <c r="K302" s="248">
        <v>0</v>
      </c>
      <c r="L302" s="248"/>
      <c r="M302" s="248"/>
      <c r="N302" s="248"/>
      <c r="O302" s="248"/>
      <c r="P302" s="48" t="s">
        <v>624</v>
      </c>
      <c r="Q302" s="48" t="s">
        <v>130</v>
      </c>
      <c r="R302" s="49" t="s">
        <v>204</v>
      </c>
      <c r="S302" s="49">
        <v>5</v>
      </c>
      <c r="T302" s="49">
        <v>0</v>
      </c>
    </row>
    <row r="303" spans="2:20" ht="37.5" customHeight="1">
      <c r="B303" s="291"/>
      <c r="C303" s="294"/>
      <c r="D303" s="249"/>
      <c r="E303" s="249"/>
      <c r="F303" s="249"/>
      <c r="G303" s="249"/>
      <c r="H303" s="249"/>
      <c r="I303" s="249"/>
      <c r="J303" s="249">
        <v>0</v>
      </c>
      <c r="K303" s="249">
        <v>0</v>
      </c>
      <c r="L303" s="249"/>
      <c r="M303" s="249"/>
      <c r="N303" s="249"/>
      <c r="O303" s="249"/>
      <c r="P303" s="48" t="s">
        <v>625</v>
      </c>
      <c r="Q303" s="48" t="s">
        <v>130</v>
      </c>
      <c r="R303" s="49" t="s">
        <v>204</v>
      </c>
      <c r="S303" s="49">
        <v>90</v>
      </c>
      <c r="T303" s="49">
        <v>90</v>
      </c>
    </row>
    <row r="304" spans="2:20" ht="72.75" customHeight="1">
      <c r="B304" s="30" t="s">
        <v>120</v>
      </c>
      <c r="C304" s="18" t="s">
        <v>613</v>
      </c>
      <c r="D304" s="19">
        <f>D305+D312+D313+D314</f>
        <v>0</v>
      </c>
      <c r="E304" s="19">
        <f aca="true" t="shared" si="38" ref="E304:M304">E305+E312+E313+E314</f>
        <v>0</v>
      </c>
      <c r="F304" s="19">
        <f t="shared" si="38"/>
        <v>334</v>
      </c>
      <c r="G304" s="19">
        <f t="shared" si="38"/>
        <v>300.62</v>
      </c>
      <c r="H304" s="19">
        <f t="shared" si="38"/>
        <v>8084</v>
      </c>
      <c r="I304" s="19">
        <f t="shared" si="38"/>
        <v>7988.5199999999995</v>
      </c>
      <c r="J304" s="19">
        <v>0</v>
      </c>
      <c r="K304" s="19">
        <v>0</v>
      </c>
      <c r="L304" s="19">
        <f t="shared" si="38"/>
        <v>176.19</v>
      </c>
      <c r="M304" s="19">
        <f t="shared" si="38"/>
        <v>176.19</v>
      </c>
      <c r="N304" s="110">
        <f>F304+H304+L304</f>
        <v>8594.19</v>
      </c>
      <c r="O304" s="110">
        <f>G304+I304+M304</f>
        <v>8465.33</v>
      </c>
      <c r="P304" s="48" t="s">
        <v>628</v>
      </c>
      <c r="Q304" s="48" t="s">
        <v>130</v>
      </c>
      <c r="R304" s="49" t="s">
        <v>17</v>
      </c>
      <c r="S304" s="49">
        <v>90</v>
      </c>
      <c r="T304" s="49">
        <v>100</v>
      </c>
    </row>
    <row r="305" spans="2:20" ht="61.5" customHeight="1">
      <c r="B305" s="2" t="s">
        <v>11</v>
      </c>
      <c r="C305" s="2" t="s">
        <v>528</v>
      </c>
      <c r="D305" s="19">
        <v>0</v>
      </c>
      <c r="E305" s="19">
        <v>0</v>
      </c>
      <c r="F305" s="19">
        <v>62</v>
      </c>
      <c r="G305" s="19">
        <v>62</v>
      </c>
      <c r="H305" s="19">
        <v>225.2</v>
      </c>
      <c r="I305" s="19">
        <v>225.2</v>
      </c>
      <c r="J305" s="19">
        <v>0</v>
      </c>
      <c r="K305" s="19">
        <v>0</v>
      </c>
      <c r="L305" s="19">
        <v>0</v>
      </c>
      <c r="M305" s="20">
        <v>0</v>
      </c>
      <c r="N305" s="110">
        <f t="shared" si="36"/>
        <v>287.2</v>
      </c>
      <c r="O305" s="110">
        <f t="shared" si="37"/>
        <v>287.2</v>
      </c>
      <c r="P305" s="48" t="s">
        <v>629</v>
      </c>
      <c r="Q305" s="48" t="s">
        <v>472</v>
      </c>
      <c r="R305" s="49" t="s">
        <v>204</v>
      </c>
      <c r="S305" s="49"/>
      <c r="T305" s="49">
        <v>0</v>
      </c>
    </row>
    <row r="306" spans="2:20" ht="58.5" customHeight="1">
      <c r="B306" s="4" t="s">
        <v>241</v>
      </c>
      <c r="C306" s="2" t="s">
        <v>529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110">
        <f t="shared" si="36"/>
        <v>0</v>
      </c>
      <c r="O306" s="110">
        <f t="shared" si="37"/>
        <v>0</v>
      </c>
      <c r="P306" s="48" t="s">
        <v>630</v>
      </c>
      <c r="Q306" s="48" t="s">
        <v>472</v>
      </c>
      <c r="R306" s="49" t="s">
        <v>204</v>
      </c>
      <c r="S306" s="49">
        <v>0</v>
      </c>
      <c r="T306" s="49">
        <v>2</v>
      </c>
    </row>
    <row r="307" spans="2:20" ht="30" customHeight="1">
      <c r="B307" s="4" t="s">
        <v>243</v>
      </c>
      <c r="C307" s="2" t="s">
        <v>530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110">
        <f t="shared" si="36"/>
        <v>0</v>
      </c>
      <c r="O307" s="110">
        <f t="shared" si="37"/>
        <v>0</v>
      </c>
      <c r="P307" s="48" t="s">
        <v>631</v>
      </c>
      <c r="Q307" s="48" t="s">
        <v>472</v>
      </c>
      <c r="R307" s="49" t="s">
        <v>204</v>
      </c>
      <c r="S307" s="49">
        <v>0</v>
      </c>
      <c r="T307" s="49">
        <v>0</v>
      </c>
    </row>
    <row r="308" spans="2:20" ht="36.75" customHeight="1">
      <c r="B308" s="4" t="s">
        <v>245</v>
      </c>
      <c r="C308" s="2" t="s">
        <v>531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110">
        <f t="shared" si="36"/>
        <v>0</v>
      </c>
      <c r="O308" s="110">
        <f t="shared" si="37"/>
        <v>0</v>
      </c>
      <c r="P308" s="48" t="s">
        <v>632</v>
      </c>
      <c r="Q308" s="48" t="s">
        <v>472</v>
      </c>
      <c r="R308" s="49" t="s">
        <v>204</v>
      </c>
      <c r="S308" s="49">
        <v>0</v>
      </c>
      <c r="T308" s="49">
        <v>0</v>
      </c>
    </row>
    <row r="309" spans="2:20" ht="27.75" customHeight="1">
      <c r="B309" s="4" t="s">
        <v>247</v>
      </c>
      <c r="C309" s="2" t="s">
        <v>532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110">
        <f t="shared" si="36"/>
        <v>0</v>
      </c>
      <c r="O309" s="110">
        <f t="shared" si="37"/>
        <v>0</v>
      </c>
      <c r="P309" s="48" t="s">
        <v>633</v>
      </c>
      <c r="Q309" s="48" t="s">
        <v>472</v>
      </c>
      <c r="R309" s="49" t="s">
        <v>204</v>
      </c>
      <c r="S309" s="49">
        <v>0</v>
      </c>
      <c r="T309" s="49">
        <v>0</v>
      </c>
    </row>
    <row r="310" spans="2:20" ht="35.25" customHeight="1">
      <c r="B310" s="4" t="s">
        <v>249</v>
      </c>
      <c r="C310" s="2" t="s">
        <v>609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110">
        <f t="shared" si="36"/>
        <v>0</v>
      </c>
      <c r="O310" s="110">
        <f t="shared" si="37"/>
        <v>0</v>
      </c>
      <c r="P310" s="48" t="s">
        <v>634</v>
      </c>
      <c r="Q310" s="48" t="s">
        <v>472</v>
      </c>
      <c r="R310" s="49" t="s">
        <v>204</v>
      </c>
      <c r="S310" s="49">
        <v>30</v>
      </c>
      <c r="T310" s="49">
        <v>31</v>
      </c>
    </row>
    <row r="311" spans="2:20" ht="37.5" customHeight="1">
      <c r="B311" s="4" t="s">
        <v>626</v>
      </c>
      <c r="C311" s="2" t="s">
        <v>627</v>
      </c>
      <c r="D311" s="3">
        <v>0</v>
      </c>
      <c r="E311" s="3">
        <v>0</v>
      </c>
      <c r="F311" s="3">
        <v>62</v>
      </c>
      <c r="G311" s="3">
        <v>62</v>
      </c>
      <c r="H311" s="3">
        <v>225.2</v>
      </c>
      <c r="I311" s="3">
        <v>225.2</v>
      </c>
      <c r="J311" s="3">
        <v>0</v>
      </c>
      <c r="K311" s="3">
        <v>0</v>
      </c>
      <c r="L311" s="3">
        <v>0</v>
      </c>
      <c r="M311" s="3">
        <v>0</v>
      </c>
      <c r="N311" s="110">
        <f>F311+H311+L311</f>
        <v>287.2</v>
      </c>
      <c r="O311" s="110">
        <f>G311+I311+M311</f>
        <v>287.2</v>
      </c>
      <c r="P311" s="48" t="s">
        <v>635</v>
      </c>
      <c r="Q311" s="48" t="s">
        <v>130</v>
      </c>
      <c r="R311" s="49" t="s">
        <v>204</v>
      </c>
      <c r="S311" s="49">
        <v>85</v>
      </c>
      <c r="T311" s="49">
        <v>97.5</v>
      </c>
    </row>
    <row r="312" spans="2:20" ht="56.25" customHeight="1">
      <c r="B312" s="2" t="s">
        <v>13</v>
      </c>
      <c r="C312" s="2" t="s">
        <v>533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110">
        <f t="shared" si="36"/>
        <v>0</v>
      </c>
      <c r="O312" s="110">
        <f t="shared" si="37"/>
        <v>0</v>
      </c>
      <c r="P312" s="50" t="s">
        <v>636</v>
      </c>
      <c r="Q312" s="50" t="s">
        <v>130</v>
      </c>
      <c r="R312" s="66" t="s">
        <v>204</v>
      </c>
      <c r="S312" s="66">
        <v>40</v>
      </c>
      <c r="T312" s="66">
        <v>40</v>
      </c>
    </row>
    <row r="313" spans="2:20" ht="27.75" customHeight="1">
      <c r="B313" s="2" t="s">
        <v>15</v>
      </c>
      <c r="C313" s="2" t="s">
        <v>534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110">
        <f t="shared" si="36"/>
        <v>0</v>
      </c>
      <c r="O313" s="110">
        <f t="shared" si="37"/>
        <v>0</v>
      </c>
      <c r="P313" s="210" t="s">
        <v>637</v>
      </c>
      <c r="Q313" s="210" t="s">
        <v>638</v>
      </c>
      <c r="R313" s="245" t="s">
        <v>204</v>
      </c>
      <c r="S313" s="245">
        <v>100</v>
      </c>
      <c r="T313" s="245">
        <v>100</v>
      </c>
    </row>
    <row r="314" spans="2:20" ht="14.25" customHeight="1">
      <c r="B314" s="2" t="s">
        <v>18</v>
      </c>
      <c r="C314" s="2" t="s">
        <v>535</v>
      </c>
      <c r="D314" s="19">
        <v>0</v>
      </c>
      <c r="E314" s="19">
        <v>0</v>
      </c>
      <c r="F314" s="19">
        <v>272</v>
      </c>
      <c r="G314" s="19">
        <v>238.62</v>
      </c>
      <c r="H314" s="19">
        <v>7858.8</v>
      </c>
      <c r="I314" s="19">
        <v>7763.32</v>
      </c>
      <c r="J314" s="19">
        <v>0</v>
      </c>
      <c r="K314" s="19">
        <v>0</v>
      </c>
      <c r="L314" s="19">
        <v>176.19</v>
      </c>
      <c r="M314" s="20">
        <v>176.19</v>
      </c>
      <c r="N314" s="110">
        <f t="shared" si="36"/>
        <v>8306.99</v>
      </c>
      <c r="O314" s="110">
        <f t="shared" si="37"/>
        <v>8178.129999999999</v>
      </c>
      <c r="P314" s="211"/>
      <c r="Q314" s="211"/>
      <c r="R314" s="246"/>
      <c r="S314" s="246"/>
      <c r="T314" s="246"/>
    </row>
    <row r="315" spans="2:20" ht="27" customHeight="1">
      <c r="B315" s="4" t="s">
        <v>389</v>
      </c>
      <c r="C315" s="2" t="s">
        <v>536</v>
      </c>
      <c r="D315" s="3">
        <v>0</v>
      </c>
      <c r="E315" s="3">
        <v>0</v>
      </c>
      <c r="F315" s="3">
        <v>141</v>
      </c>
      <c r="G315" s="3">
        <v>140.62</v>
      </c>
      <c r="H315" s="3">
        <v>6692.5</v>
      </c>
      <c r="I315" s="3">
        <v>6692.5</v>
      </c>
      <c r="J315" s="3">
        <v>0</v>
      </c>
      <c r="K315" s="3">
        <v>0</v>
      </c>
      <c r="L315" s="3">
        <v>94.39</v>
      </c>
      <c r="M315" s="8">
        <v>94.39</v>
      </c>
      <c r="N315" s="110">
        <f t="shared" si="36"/>
        <v>6927.89</v>
      </c>
      <c r="O315" s="110">
        <f t="shared" si="37"/>
        <v>6927.51</v>
      </c>
      <c r="P315" s="211"/>
      <c r="Q315" s="211"/>
      <c r="R315" s="246"/>
      <c r="S315" s="246"/>
      <c r="T315" s="246"/>
    </row>
    <row r="316" spans="2:20" ht="15.75" customHeight="1">
      <c r="B316" s="4" t="s">
        <v>537</v>
      </c>
      <c r="C316" s="2" t="s">
        <v>538</v>
      </c>
      <c r="D316" s="3">
        <v>0</v>
      </c>
      <c r="E316" s="3">
        <v>0</v>
      </c>
      <c r="F316" s="3">
        <v>131</v>
      </c>
      <c r="G316" s="3">
        <v>98</v>
      </c>
      <c r="H316" s="3">
        <v>1166.3</v>
      </c>
      <c r="I316" s="3">
        <v>1070.82</v>
      </c>
      <c r="J316" s="3">
        <v>0</v>
      </c>
      <c r="K316" s="3">
        <v>0</v>
      </c>
      <c r="L316" s="3">
        <v>81.8</v>
      </c>
      <c r="M316" s="8">
        <v>81.8</v>
      </c>
      <c r="N316" s="110">
        <f t="shared" si="36"/>
        <v>1379.1</v>
      </c>
      <c r="O316" s="110">
        <f t="shared" si="37"/>
        <v>1250.62</v>
      </c>
      <c r="P316" s="211"/>
      <c r="Q316" s="211"/>
      <c r="R316" s="246"/>
      <c r="S316" s="246"/>
      <c r="T316" s="246"/>
    </row>
    <row r="317" spans="2:20" ht="24" customHeight="1">
      <c r="B317" s="287" t="s">
        <v>333</v>
      </c>
      <c r="C317" s="288"/>
      <c r="D317" s="84">
        <f>D295+D304</f>
        <v>0</v>
      </c>
      <c r="E317" s="84">
        <f aca="true" t="shared" si="39" ref="E317:O317">E295+E304</f>
        <v>0</v>
      </c>
      <c r="F317" s="84">
        <f t="shared" si="39"/>
        <v>334</v>
      </c>
      <c r="G317" s="84">
        <f t="shared" si="39"/>
        <v>300.62</v>
      </c>
      <c r="H317" s="84">
        <f t="shared" si="39"/>
        <v>8084</v>
      </c>
      <c r="I317" s="84">
        <f t="shared" si="39"/>
        <v>7988.5199999999995</v>
      </c>
      <c r="J317" s="172">
        <v>0</v>
      </c>
      <c r="K317" s="172">
        <v>0</v>
      </c>
      <c r="L317" s="84">
        <f t="shared" si="39"/>
        <v>176.19</v>
      </c>
      <c r="M317" s="84">
        <f t="shared" si="39"/>
        <v>176.19</v>
      </c>
      <c r="N317" s="84">
        <f>N295+N304</f>
        <v>8594.19</v>
      </c>
      <c r="O317" s="88">
        <f t="shared" si="39"/>
        <v>8465.33</v>
      </c>
      <c r="P317" s="14"/>
      <c r="Q317" s="14"/>
      <c r="R317" s="14"/>
      <c r="S317" s="14"/>
      <c r="T317" s="14"/>
    </row>
    <row r="318" spans="2:20" ht="25.5" customHeight="1">
      <c r="B318" s="196" t="s">
        <v>1307</v>
      </c>
      <c r="C318" s="197"/>
      <c r="D318" s="197"/>
      <c r="E318" s="197"/>
      <c r="F318" s="197"/>
      <c r="G318" s="197"/>
      <c r="H318" s="197"/>
      <c r="I318" s="197"/>
      <c r="J318" s="197"/>
      <c r="K318" s="197"/>
      <c r="L318" s="197"/>
      <c r="M318" s="197"/>
      <c r="N318" s="197"/>
      <c r="O318" s="197"/>
      <c r="P318" s="197"/>
      <c r="Q318" s="197"/>
      <c r="R318" s="197"/>
      <c r="S318" s="197"/>
      <c r="T318" s="198"/>
    </row>
    <row r="319" spans="2:20" ht="24.75" customHeight="1">
      <c r="B319" s="284" t="s">
        <v>639</v>
      </c>
      <c r="C319" s="285"/>
      <c r="D319" s="285"/>
      <c r="E319" s="285"/>
      <c r="F319" s="285"/>
      <c r="G319" s="285"/>
      <c r="H319" s="285"/>
      <c r="I319" s="285"/>
      <c r="J319" s="285"/>
      <c r="K319" s="285"/>
      <c r="L319" s="285"/>
      <c r="M319" s="285"/>
      <c r="N319" s="285"/>
      <c r="O319" s="286"/>
      <c r="T319" s="153"/>
    </row>
    <row r="320" spans="2:20" ht="93" customHeight="1">
      <c r="B320" s="30" t="s">
        <v>118</v>
      </c>
      <c r="C320" s="18" t="s">
        <v>640</v>
      </c>
      <c r="D320" s="19">
        <v>0</v>
      </c>
      <c r="E320" s="19">
        <v>0</v>
      </c>
      <c r="F320" s="19">
        <f>F321+F322</f>
        <v>792.6</v>
      </c>
      <c r="G320" s="19">
        <f aca="true" t="shared" si="40" ref="G320:M320">G321+G322</f>
        <v>760.3</v>
      </c>
      <c r="H320" s="19">
        <f t="shared" si="40"/>
        <v>1365</v>
      </c>
      <c r="I320" s="19">
        <f t="shared" si="40"/>
        <v>1357</v>
      </c>
      <c r="J320" s="19">
        <v>0</v>
      </c>
      <c r="K320" s="19">
        <v>0</v>
      </c>
      <c r="L320" s="19">
        <f t="shared" si="40"/>
        <v>0</v>
      </c>
      <c r="M320" s="19">
        <f t="shared" si="40"/>
        <v>0</v>
      </c>
      <c r="N320" s="110">
        <f>F320+H320+L320</f>
        <v>2157.6</v>
      </c>
      <c r="O320" s="110">
        <f>G320+I320+M320</f>
        <v>2117.3</v>
      </c>
      <c r="P320" s="48" t="s">
        <v>642</v>
      </c>
      <c r="Q320" s="48" t="s">
        <v>130</v>
      </c>
      <c r="R320" s="49" t="s">
        <v>194</v>
      </c>
      <c r="S320" s="49">
        <v>88</v>
      </c>
      <c r="T320" s="140">
        <v>87</v>
      </c>
    </row>
    <row r="321" spans="2:20" ht="125.25" customHeight="1">
      <c r="B321" s="2" t="s">
        <v>9</v>
      </c>
      <c r="C321" s="2" t="s">
        <v>539</v>
      </c>
      <c r="D321" s="3">
        <v>0</v>
      </c>
      <c r="E321" s="3">
        <v>0</v>
      </c>
      <c r="F321" s="3">
        <v>517.1</v>
      </c>
      <c r="G321" s="3">
        <v>462.8</v>
      </c>
      <c r="H321" s="3">
        <v>434.6</v>
      </c>
      <c r="I321" s="3">
        <v>428.4</v>
      </c>
      <c r="J321" s="3">
        <v>0</v>
      </c>
      <c r="K321" s="3">
        <v>0</v>
      </c>
      <c r="L321" s="3">
        <v>0</v>
      </c>
      <c r="M321" s="8">
        <v>0</v>
      </c>
      <c r="N321" s="75">
        <f t="shared" si="36"/>
        <v>951.7</v>
      </c>
      <c r="O321" s="75">
        <f t="shared" si="37"/>
        <v>891.2</v>
      </c>
      <c r="P321" s="48" t="s">
        <v>643</v>
      </c>
      <c r="Q321" s="48" t="s">
        <v>130</v>
      </c>
      <c r="R321" s="49" t="s">
        <v>644</v>
      </c>
      <c r="S321" s="49">
        <v>97</v>
      </c>
      <c r="T321" s="49">
        <v>97</v>
      </c>
    </row>
    <row r="322" spans="2:20" ht="71.25" customHeight="1">
      <c r="B322" s="2" t="s">
        <v>37</v>
      </c>
      <c r="C322" s="2" t="s">
        <v>540</v>
      </c>
      <c r="D322" s="3">
        <v>0</v>
      </c>
      <c r="E322" s="3">
        <v>0</v>
      </c>
      <c r="F322" s="3">
        <v>275.5</v>
      </c>
      <c r="G322" s="3">
        <v>297.5</v>
      </c>
      <c r="H322" s="3">
        <v>930.4</v>
      </c>
      <c r="I322" s="3">
        <v>928.6</v>
      </c>
      <c r="J322" s="3">
        <v>0</v>
      </c>
      <c r="K322" s="3">
        <v>0</v>
      </c>
      <c r="L322" s="3">
        <v>0</v>
      </c>
      <c r="M322" s="8">
        <v>0</v>
      </c>
      <c r="N322" s="75">
        <f t="shared" si="36"/>
        <v>1205.9</v>
      </c>
      <c r="O322" s="75">
        <f t="shared" si="37"/>
        <v>1226.1</v>
      </c>
      <c r="P322" s="48" t="s">
        <v>645</v>
      </c>
      <c r="Q322" s="48" t="s">
        <v>130</v>
      </c>
      <c r="R322" s="49" t="s">
        <v>131</v>
      </c>
      <c r="S322" s="49">
        <v>100</v>
      </c>
      <c r="T322" s="49">
        <v>99</v>
      </c>
    </row>
    <row r="323" spans="2:20" ht="48" customHeight="1">
      <c r="B323" s="2" t="s">
        <v>39</v>
      </c>
      <c r="C323" s="2" t="s">
        <v>541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8">
        <v>0</v>
      </c>
      <c r="N323" s="75">
        <f t="shared" si="36"/>
        <v>0</v>
      </c>
      <c r="O323" s="75">
        <f t="shared" si="37"/>
        <v>0</v>
      </c>
      <c r="P323" s="48" t="s">
        <v>646</v>
      </c>
      <c r="Q323" s="48" t="s">
        <v>130</v>
      </c>
      <c r="R323" s="49" t="s">
        <v>647</v>
      </c>
      <c r="S323" s="49">
        <v>80</v>
      </c>
      <c r="T323" s="49">
        <v>73</v>
      </c>
    </row>
    <row r="324" spans="2:20" ht="70.5" customHeight="1">
      <c r="B324" s="2" t="s">
        <v>220</v>
      </c>
      <c r="C324" s="2" t="s">
        <v>542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8">
        <v>0</v>
      </c>
      <c r="N324" s="75">
        <f t="shared" si="36"/>
        <v>0</v>
      </c>
      <c r="O324" s="75">
        <f t="shared" si="37"/>
        <v>0</v>
      </c>
      <c r="P324" s="48" t="s">
        <v>648</v>
      </c>
      <c r="Q324" s="48" t="s">
        <v>130</v>
      </c>
      <c r="R324" s="49" t="s">
        <v>194</v>
      </c>
      <c r="S324" s="49">
        <v>90</v>
      </c>
      <c r="T324" s="49">
        <v>88</v>
      </c>
    </row>
    <row r="325" spans="2:20" ht="50.25" customHeight="1">
      <c r="B325" s="18" t="s">
        <v>120</v>
      </c>
      <c r="C325" s="18" t="s">
        <v>641</v>
      </c>
      <c r="D325" s="19">
        <v>0</v>
      </c>
      <c r="E325" s="19">
        <v>0</v>
      </c>
      <c r="F325" s="19">
        <f>F326+F327</f>
        <v>0</v>
      </c>
      <c r="G325" s="19">
        <f>G326+G327</f>
        <v>0</v>
      </c>
      <c r="H325" s="19">
        <f>H326+H327</f>
        <v>737.4</v>
      </c>
      <c r="I325" s="19">
        <f>I326+I327</f>
        <v>662.3</v>
      </c>
      <c r="J325" s="19">
        <v>0</v>
      </c>
      <c r="K325" s="19">
        <v>0</v>
      </c>
      <c r="L325" s="19">
        <f>L326+L327</f>
        <v>0</v>
      </c>
      <c r="M325" s="19">
        <f>M326+M327</f>
        <v>0</v>
      </c>
      <c r="N325" s="110">
        <f t="shared" si="36"/>
        <v>737.4</v>
      </c>
      <c r="O325" s="110">
        <f t="shared" si="37"/>
        <v>662.3</v>
      </c>
      <c r="P325" s="50" t="s">
        <v>649</v>
      </c>
      <c r="Q325" s="50" t="s">
        <v>130</v>
      </c>
      <c r="R325" s="66" t="s">
        <v>17</v>
      </c>
      <c r="S325" s="66">
        <v>80</v>
      </c>
      <c r="T325" s="66">
        <v>60</v>
      </c>
    </row>
    <row r="326" spans="2:20" ht="84" customHeight="1">
      <c r="B326" s="2" t="s">
        <v>11</v>
      </c>
      <c r="C326" s="2" t="s">
        <v>543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8">
        <v>0</v>
      </c>
      <c r="N326" s="75">
        <f t="shared" si="36"/>
        <v>0</v>
      </c>
      <c r="O326" s="75">
        <f t="shared" si="37"/>
        <v>0</v>
      </c>
      <c r="P326" s="210" t="s">
        <v>650</v>
      </c>
      <c r="Q326" s="210" t="s">
        <v>130</v>
      </c>
      <c r="R326" s="245" t="s">
        <v>651</v>
      </c>
      <c r="S326" s="245">
        <v>85</v>
      </c>
      <c r="T326" s="245">
        <v>80</v>
      </c>
    </row>
    <row r="327" spans="2:20" ht="44.25" customHeight="1">
      <c r="B327" s="2" t="s">
        <v>13</v>
      </c>
      <c r="C327" s="2" t="s">
        <v>544</v>
      </c>
      <c r="D327" s="3">
        <v>0</v>
      </c>
      <c r="E327" s="3">
        <v>0</v>
      </c>
      <c r="F327" s="3">
        <v>0</v>
      </c>
      <c r="G327" s="3">
        <v>0</v>
      </c>
      <c r="H327" s="3">
        <v>737.4</v>
      </c>
      <c r="I327" s="3">
        <v>662.3</v>
      </c>
      <c r="J327" s="3">
        <v>0</v>
      </c>
      <c r="K327" s="3">
        <v>0</v>
      </c>
      <c r="L327" s="3">
        <v>0</v>
      </c>
      <c r="M327" s="8">
        <v>0</v>
      </c>
      <c r="N327" s="75">
        <f t="shared" si="36"/>
        <v>737.4</v>
      </c>
      <c r="O327" s="75">
        <f t="shared" si="37"/>
        <v>662.3</v>
      </c>
      <c r="P327" s="211"/>
      <c r="Q327" s="211"/>
      <c r="R327" s="246"/>
      <c r="S327" s="246"/>
      <c r="T327" s="246"/>
    </row>
    <row r="328" spans="2:20" ht="96.75" customHeight="1">
      <c r="B328" s="59" t="s">
        <v>123</v>
      </c>
      <c r="C328" s="18" t="s">
        <v>652</v>
      </c>
      <c r="D328" s="19">
        <v>0</v>
      </c>
      <c r="E328" s="19">
        <v>0</v>
      </c>
      <c r="F328" s="19">
        <f>F329+F330+F331</f>
        <v>0</v>
      </c>
      <c r="G328" s="19">
        <f aca="true" t="shared" si="41" ref="G328:M328">G329+G330+G331</f>
        <v>0</v>
      </c>
      <c r="H328" s="19">
        <f t="shared" si="41"/>
        <v>0</v>
      </c>
      <c r="I328" s="19">
        <f t="shared" si="41"/>
        <v>0</v>
      </c>
      <c r="J328" s="19">
        <v>0</v>
      </c>
      <c r="K328" s="19">
        <v>0</v>
      </c>
      <c r="L328" s="19">
        <f t="shared" si="41"/>
        <v>0</v>
      </c>
      <c r="M328" s="19">
        <f t="shared" si="41"/>
        <v>0</v>
      </c>
      <c r="N328" s="110">
        <f t="shared" si="36"/>
        <v>0</v>
      </c>
      <c r="O328" s="110">
        <f t="shared" si="37"/>
        <v>0</v>
      </c>
      <c r="P328" s="48" t="s">
        <v>653</v>
      </c>
      <c r="Q328" s="48" t="s">
        <v>130</v>
      </c>
      <c r="R328" s="49" t="s">
        <v>131</v>
      </c>
      <c r="S328" s="49">
        <v>100</v>
      </c>
      <c r="T328" s="49">
        <v>100</v>
      </c>
    </row>
    <row r="329" spans="2:20" ht="49.5" customHeight="1">
      <c r="B329" s="2" t="s">
        <v>26</v>
      </c>
      <c r="C329" s="2" t="s">
        <v>545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8">
        <v>0</v>
      </c>
      <c r="N329" s="75">
        <f t="shared" si="36"/>
        <v>0</v>
      </c>
      <c r="O329" s="75">
        <f t="shared" si="37"/>
        <v>0</v>
      </c>
      <c r="P329" s="50" t="s">
        <v>654</v>
      </c>
      <c r="Q329" s="50" t="s">
        <v>130</v>
      </c>
      <c r="R329" s="66" t="s">
        <v>171</v>
      </c>
      <c r="S329" s="66">
        <v>80</v>
      </c>
      <c r="T329" s="66">
        <v>75</v>
      </c>
    </row>
    <row r="330" spans="2:20" ht="96" customHeight="1">
      <c r="B330" s="2" t="s">
        <v>28</v>
      </c>
      <c r="C330" s="2" t="s">
        <v>546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8">
        <v>0</v>
      </c>
      <c r="N330" s="75">
        <f t="shared" si="36"/>
        <v>0</v>
      </c>
      <c r="O330" s="75">
        <f t="shared" si="37"/>
        <v>0</v>
      </c>
      <c r="P330" s="210" t="s">
        <v>655</v>
      </c>
      <c r="Q330" s="210" t="s">
        <v>130</v>
      </c>
      <c r="R330" s="245" t="s">
        <v>656</v>
      </c>
      <c r="S330" s="245">
        <v>100</v>
      </c>
      <c r="T330" s="245">
        <v>100</v>
      </c>
    </row>
    <row r="331" spans="2:20" ht="39.75" customHeight="1">
      <c r="B331" s="2" t="s">
        <v>93</v>
      </c>
      <c r="C331" s="2" t="s">
        <v>547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8">
        <v>0</v>
      </c>
      <c r="N331" s="75">
        <f t="shared" si="36"/>
        <v>0</v>
      </c>
      <c r="O331" s="75">
        <f t="shared" si="37"/>
        <v>0</v>
      </c>
      <c r="P331" s="211"/>
      <c r="Q331" s="211"/>
      <c r="R331" s="246"/>
      <c r="S331" s="246"/>
      <c r="T331" s="246"/>
    </row>
    <row r="332" spans="2:20" ht="28.5" customHeight="1">
      <c r="B332" s="18" t="s">
        <v>122</v>
      </c>
      <c r="C332" s="18" t="s">
        <v>657</v>
      </c>
      <c r="D332" s="19">
        <v>0</v>
      </c>
      <c r="E332" s="19">
        <v>0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20">
        <v>0</v>
      </c>
      <c r="N332" s="110">
        <f>F332+H332+L332</f>
        <v>0</v>
      </c>
      <c r="O332" s="110">
        <f>G332+I332+M332</f>
        <v>0</v>
      </c>
      <c r="P332" s="210" t="s">
        <v>658</v>
      </c>
      <c r="Q332" s="210" t="s">
        <v>130</v>
      </c>
      <c r="R332" s="245" t="s">
        <v>615</v>
      </c>
      <c r="S332" s="245">
        <v>100</v>
      </c>
      <c r="T332" s="245">
        <v>100</v>
      </c>
    </row>
    <row r="333" spans="2:20" ht="51" customHeight="1">
      <c r="B333" s="2" t="s">
        <v>30</v>
      </c>
      <c r="C333" s="2" t="s">
        <v>548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8">
        <v>0</v>
      </c>
      <c r="N333" s="75">
        <f t="shared" si="36"/>
        <v>0</v>
      </c>
      <c r="O333" s="75">
        <f t="shared" si="37"/>
        <v>0</v>
      </c>
      <c r="P333" s="211"/>
      <c r="Q333" s="211"/>
      <c r="R333" s="246"/>
      <c r="S333" s="246"/>
      <c r="T333" s="246"/>
    </row>
    <row r="334" spans="2:20" ht="48" customHeight="1">
      <c r="B334" s="2" t="s">
        <v>56</v>
      </c>
      <c r="C334" s="2" t="s">
        <v>549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8">
        <v>0</v>
      </c>
      <c r="N334" s="75">
        <f t="shared" si="36"/>
        <v>0</v>
      </c>
      <c r="O334" s="75">
        <f t="shared" si="37"/>
        <v>0</v>
      </c>
      <c r="P334" s="211"/>
      <c r="Q334" s="211"/>
      <c r="R334" s="246"/>
      <c r="S334" s="246"/>
      <c r="T334" s="246"/>
    </row>
    <row r="335" spans="2:20" ht="58.5" customHeight="1">
      <c r="B335" s="18" t="s">
        <v>126</v>
      </c>
      <c r="C335" s="18" t="s">
        <v>659</v>
      </c>
      <c r="D335" s="19">
        <v>0</v>
      </c>
      <c r="E335" s="19">
        <v>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20">
        <v>0</v>
      </c>
      <c r="N335" s="110">
        <f>F335+H335+L335</f>
        <v>0</v>
      </c>
      <c r="O335" s="110">
        <f>G335+I335+M335</f>
        <v>0</v>
      </c>
      <c r="P335" s="50" t="s">
        <v>660</v>
      </c>
      <c r="Q335" s="50" t="s">
        <v>130</v>
      </c>
      <c r="R335" s="66" t="s">
        <v>661</v>
      </c>
      <c r="S335" s="66">
        <v>100</v>
      </c>
      <c r="T335" s="66">
        <v>100</v>
      </c>
    </row>
    <row r="336" spans="2:20" ht="42" customHeight="1">
      <c r="B336" s="2" t="s">
        <v>32</v>
      </c>
      <c r="C336" s="2" t="s">
        <v>550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8">
        <v>0</v>
      </c>
      <c r="N336" s="75">
        <f t="shared" si="36"/>
        <v>0</v>
      </c>
      <c r="O336" s="75">
        <f t="shared" si="37"/>
        <v>0</v>
      </c>
      <c r="P336" s="210" t="s">
        <v>662</v>
      </c>
      <c r="Q336" s="210" t="s">
        <v>130</v>
      </c>
      <c r="R336" s="245" t="s">
        <v>615</v>
      </c>
      <c r="S336" s="245">
        <v>100</v>
      </c>
      <c r="T336" s="245">
        <v>100</v>
      </c>
    </row>
    <row r="337" spans="2:20" ht="59.25" customHeight="1">
      <c r="B337" s="2" t="s">
        <v>34</v>
      </c>
      <c r="C337" s="2" t="s">
        <v>551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8">
        <v>0</v>
      </c>
      <c r="N337" s="75">
        <f t="shared" si="36"/>
        <v>0</v>
      </c>
      <c r="O337" s="75">
        <f t="shared" si="37"/>
        <v>0</v>
      </c>
      <c r="P337" s="211"/>
      <c r="Q337" s="211"/>
      <c r="R337" s="246"/>
      <c r="S337" s="246"/>
      <c r="T337" s="246"/>
    </row>
    <row r="338" spans="2:20" ht="71.25" customHeight="1">
      <c r="B338" s="18" t="s">
        <v>331</v>
      </c>
      <c r="C338" s="18" t="s">
        <v>663</v>
      </c>
      <c r="D338" s="19">
        <v>0</v>
      </c>
      <c r="E338" s="19">
        <v>0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20">
        <v>0</v>
      </c>
      <c r="N338" s="110">
        <f>F338+H338+L338</f>
        <v>0</v>
      </c>
      <c r="O338" s="110">
        <f>G338+I338+M338</f>
        <v>0</v>
      </c>
      <c r="P338" s="48" t="s">
        <v>664</v>
      </c>
      <c r="Q338" s="48" t="s">
        <v>130</v>
      </c>
      <c r="R338" s="49" t="s">
        <v>17</v>
      </c>
      <c r="S338" s="49">
        <v>100</v>
      </c>
      <c r="T338" s="49">
        <v>90</v>
      </c>
    </row>
    <row r="339" spans="2:20" ht="47.25" customHeight="1">
      <c r="B339" s="2" t="s">
        <v>58</v>
      </c>
      <c r="C339" s="2" t="s">
        <v>552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8">
        <v>0</v>
      </c>
      <c r="N339" s="75">
        <f t="shared" si="36"/>
        <v>0</v>
      </c>
      <c r="O339" s="75">
        <f t="shared" si="37"/>
        <v>0</v>
      </c>
      <c r="P339" s="48" t="s">
        <v>665</v>
      </c>
      <c r="Q339" s="48" t="s">
        <v>130</v>
      </c>
      <c r="R339" s="49" t="s">
        <v>666</v>
      </c>
      <c r="S339" s="49">
        <v>65</v>
      </c>
      <c r="T339" s="49">
        <v>0</v>
      </c>
    </row>
    <row r="340" spans="2:20" ht="51" customHeight="1">
      <c r="B340" s="2" t="s">
        <v>60</v>
      </c>
      <c r="C340" s="2" t="s">
        <v>553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8">
        <v>0</v>
      </c>
      <c r="N340" s="75">
        <f t="shared" si="36"/>
        <v>0</v>
      </c>
      <c r="O340" s="75">
        <f t="shared" si="37"/>
        <v>0</v>
      </c>
      <c r="P340" s="48" t="s">
        <v>667</v>
      </c>
      <c r="Q340" s="48" t="s">
        <v>130</v>
      </c>
      <c r="R340" s="49" t="s">
        <v>17</v>
      </c>
      <c r="S340" s="49">
        <v>80</v>
      </c>
      <c r="T340" s="49">
        <v>80</v>
      </c>
    </row>
    <row r="341" spans="2:20" ht="36" customHeight="1">
      <c r="B341" s="2" t="s">
        <v>62</v>
      </c>
      <c r="C341" s="2" t="s">
        <v>554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8">
        <v>0</v>
      </c>
      <c r="N341" s="75">
        <f t="shared" si="36"/>
        <v>0</v>
      </c>
      <c r="O341" s="75">
        <f t="shared" si="37"/>
        <v>0</v>
      </c>
      <c r="P341" s="50" t="s">
        <v>668</v>
      </c>
      <c r="Q341" s="50" t="s">
        <v>130</v>
      </c>
      <c r="R341" s="66" t="s">
        <v>666</v>
      </c>
      <c r="S341" s="66">
        <v>65</v>
      </c>
      <c r="T341" s="66">
        <v>65</v>
      </c>
    </row>
    <row r="342" spans="2:20" ht="51" customHeight="1">
      <c r="B342" s="18" t="s">
        <v>152</v>
      </c>
      <c r="C342" s="18" t="s">
        <v>669</v>
      </c>
      <c r="D342" s="19">
        <v>0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20">
        <v>0</v>
      </c>
      <c r="N342" s="110">
        <f>F342+H342+L342</f>
        <v>0</v>
      </c>
      <c r="O342" s="110">
        <f>G342+I342+M342</f>
        <v>0</v>
      </c>
      <c r="P342" s="281" t="s">
        <v>204</v>
      </c>
      <c r="Q342" s="281" t="s">
        <v>204</v>
      </c>
      <c r="R342" s="281" t="s">
        <v>204</v>
      </c>
      <c r="S342" s="281" t="s">
        <v>204</v>
      </c>
      <c r="T342" s="281" t="s">
        <v>204</v>
      </c>
    </row>
    <row r="343" spans="2:20" ht="42" customHeight="1">
      <c r="B343" s="2" t="s">
        <v>64</v>
      </c>
      <c r="C343" s="2" t="s">
        <v>555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8">
        <v>0</v>
      </c>
      <c r="N343" s="110">
        <f t="shared" si="36"/>
        <v>0</v>
      </c>
      <c r="O343" s="110">
        <f t="shared" si="37"/>
        <v>0</v>
      </c>
      <c r="P343" s="211"/>
      <c r="Q343" s="211"/>
      <c r="R343" s="211"/>
      <c r="S343" s="211"/>
      <c r="T343" s="211"/>
    </row>
    <row r="344" spans="2:20" ht="27" customHeight="1">
      <c r="B344" s="241" t="s">
        <v>356</v>
      </c>
      <c r="C344" s="259"/>
      <c r="D344" s="84">
        <f>D320+D325+D328+D332+D335+D338+D342</f>
        <v>0</v>
      </c>
      <c r="E344" s="84">
        <f aca="true" t="shared" si="42" ref="E344:O344">E320+E325+E328+E332+E335+E338+E342</f>
        <v>0</v>
      </c>
      <c r="F344" s="84">
        <f t="shared" si="42"/>
        <v>792.6</v>
      </c>
      <c r="G344" s="84">
        <f t="shared" si="42"/>
        <v>760.3</v>
      </c>
      <c r="H344" s="84">
        <f t="shared" si="42"/>
        <v>2102.4</v>
      </c>
      <c r="I344" s="84">
        <f t="shared" si="42"/>
        <v>2019.3</v>
      </c>
      <c r="J344" s="160">
        <v>0</v>
      </c>
      <c r="K344" s="160">
        <v>0</v>
      </c>
      <c r="L344" s="84">
        <f t="shared" si="42"/>
        <v>0</v>
      </c>
      <c r="M344" s="84">
        <f t="shared" si="42"/>
        <v>0</v>
      </c>
      <c r="N344" s="84">
        <f t="shared" si="42"/>
        <v>2895</v>
      </c>
      <c r="O344" s="88">
        <f t="shared" si="42"/>
        <v>2779.6000000000004</v>
      </c>
      <c r="P344" s="14"/>
      <c r="Q344" s="14"/>
      <c r="R344" s="14"/>
      <c r="S344" s="14"/>
      <c r="T344" s="14"/>
    </row>
    <row r="345" spans="2:20" ht="27" customHeight="1">
      <c r="B345" s="196" t="s">
        <v>1308</v>
      </c>
      <c r="C345" s="197"/>
      <c r="D345" s="197"/>
      <c r="E345" s="197"/>
      <c r="F345" s="197"/>
      <c r="G345" s="197"/>
      <c r="H345" s="197"/>
      <c r="I345" s="197"/>
      <c r="J345" s="197"/>
      <c r="K345" s="197"/>
      <c r="L345" s="197"/>
      <c r="M345" s="197"/>
      <c r="N345" s="197"/>
      <c r="O345" s="197"/>
      <c r="P345" s="197"/>
      <c r="Q345" s="197"/>
      <c r="R345" s="197"/>
      <c r="S345" s="197"/>
      <c r="T345" s="198"/>
    </row>
    <row r="346" spans="2:20" ht="30.75" customHeight="1">
      <c r="B346" s="196" t="s">
        <v>670</v>
      </c>
      <c r="C346" s="274"/>
      <c r="D346" s="274"/>
      <c r="E346" s="274"/>
      <c r="F346" s="274"/>
      <c r="G346" s="274"/>
      <c r="H346" s="274"/>
      <c r="I346" s="274"/>
      <c r="J346" s="274"/>
      <c r="K346" s="274"/>
      <c r="L346" s="274"/>
      <c r="M346" s="274"/>
      <c r="N346" s="274"/>
      <c r="O346" s="274"/>
      <c r="P346" s="282"/>
      <c r="Q346" s="282"/>
      <c r="R346" s="282"/>
      <c r="S346" s="282"/>
      <c r="T346" s="283"/>
    </row>
    <row r="347" spans="2:20" ht="30.75" customHeight="1">
      <c r="B347" s="117" t="s">
        <v>118</v>
      </c>
      <c r="C347" s="15" t="s">
        <v>671</v>
      </c>
      <c r="D347" s="16">
        <v>0</v>
      </c>
      <c r="E347" s="16">
        <v>0</v>
      </c>
      <c r="F347" s="16">
        <f>F348+F349</f>
        <v>0</v>
      </c>
      <c r="G347" s="16">
        <f aca="true" t="shared" si="43" ref="G347:M347">G348+G349</f>
        <v>0</v>
      </c>
      <c r="H347" s="16">
        <f t="shared" si="43"/>
        <v>0</v>
      </c>
      <c r="I347" s="16">
        <f t="shared" si="43"/>
        <v>0</v>
      </c>
      <c r="J347" s="16">
        <v>0</v>
      </c>
      <c r="K347" s="16">
        <v>0</v>
      </c>
      <c r="L347" s="16">
        <f t="shared" si="43"/>
        <v>0</v>
      </c>
      <c r="M347" s="16">
        <f t="shared" si="43"/>
        <v>0</v>
      </c>
      <c r="N347" s="98">
        <f>F347+H347+L347</f>
        <v>0</v>
      </c>
      <c r="O347" s="98">
        <f>G347+I347+M347</f>
        <v>0</v>
      </c>
      <c r="P347" s="210" t="s">
        <v>672</v>
      </c>
      <c r="Q347" s="210" t="s">
        <v>130</v>
      </c>
      <c r="R347" s="245" t="s">
        <v>673</v>
      </c>
      <c r="S347" s="245" t="s">
        <v>674</v>
      </c>
      <c r="T347" s="245">
        <v>-9.56</v>
      </c>
    </row>
    <row r="348" spans="2:20" ht="14.25" customHeight="1">
      <c r="B348" s="2" t="s">
        <v>9</v>
      </c>
      <c r="C348" s="2" t="s">
        <v>556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75">
        <f t="shared" si="36"/>
        <v>0</v>
      </c>
      <c r="O348" s="75">
        <f t="shared" si="37"/>
        <v>0</v>
      </c>
      <c r="P348" s="211"/>
      <c r="Q348" s="211"/>
      <c r="R348" s="246"/>
      <c r="S348" s="246"/>
      <c r="T348" s="246"/>
    </row>
    <row r="349" spans="2:20" ht="14.25" customHeight="1">
      <c r="B349" s="2" t="s">
        <v>37</v>
      </c>
      <c r="C349" s="2" t="s">
        <v>557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8">
        <v>0</v>
      </c>
      <c r="N349" s="61">
        <f t="shared" si="36"/>
        <v>0</v>
      </c>
      <c r="O349" s="61">
        <f t="shared" si="37"/>
        <v>0</v>
      </c>
      <c r="P349" s="211"/>
      <c r="Q349" s="211"/>
      <c r="R349" s="246"/>
      <c r="S349" s="246"/>
      <c r="T349" s="246"/>
    </row>
    <row r="350" spans="2:20" ht="68.25" customHeight="1">
      <c r="B350" s="18" t="s">
        <v>120</v>
      </c>
      <c r="C350" s="18" t="s">
        <v>559</v>
      </c>
      <c r="D350" s="16">
        <v>0</v>
      </c>
      <c r="E350" s="16">
        <v>0</v>
      </c>
      <c r="F350" s="16">
        <f>F351+F352+F353</f>
        <v>0</v>
      </c>
      <c r="G350" s="16">
        <f aca="true" t="shared" si="44" ref="G350:M350">G351+G352+G353</f>
        <v>0</v>
      </c>
      <c r="H350" s="16">
        <f t="shared" si="44"/>
        <v>0</v>
      </c>
      <c r="I350" s="16">
        <f t="shared" si="44"/>
        <v>0</v>
      </c>
      <c r="J350" s="19">
        <v>0</v>
      </c>
      <c r="K350" s="19">
        <v>0</v>
      </c>
      <c r="L350" s="16">
        <f t="shared" si="44"/>
        <v>0</v>
      </c>
      <c r="M350" s="17">
        <f t="shared" si="44"/>
        <v>0</v>
      </c>
      <c r="N350" s="33">
        <f t="shared" si="36"/>
        <v>0</v>
      </c>
      <c r="O350" s="33">
        <f t="shared" si="37"/>
        <v>0</v>
      </c>
      <c r="P350" s="50" t="s">
        <v>675</v>
      </c>
      <c r="Q350" s="50" t="s">
        <v>676</v>
      </c>
      <c r="R350" s="66" t="s">
        <v>677</v>
      </c>
      <c r="S350" s="66" t="s">
        <v>678</v>
      </c>
      <c r="T350" s="66" t="s">
        <v>678</v>
      </c>
    </row>
    <row r="351" spans="2:20" ht="28.5" customHeight="1">
      <c r="B351" s="2" t="s">
        <v>11</v>
      </c>
      <c r="C351" s="2" t="s">
        <v>558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75">
        <f t="shared" si="36"/>
        <v>0</v>
      </c>
      <c r="O351" s="75">
        <f t="shared" si="37"/>
        <v>0</v>
      </c>
      <c r="P351" s="210" t="s">
        <v>679</v>
      </c>
      <c r="Q351" s="210" t="s">
        <v>130</v>
      </c>
      <c r="R351" s="245" t="s">
        <v>680</v>
      </c>
      <c r="S351" s="245" t="s">
        <v>681</v>
      </c>
      <c r="T351" s="245">
        <v>0.17</v>
      </c>
    </row>
    <row r="352" spans="2:20" ht="14.25" customHeight="1">
      <c r="B352" s="2" t="s">
        <v>13</v>
      </c>
      <c r="C352" s="2" t="s">
        <v>559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75">
        <f t="shared" si="36"/>
        <v>0</v>
      </c>
      <c r="O352" s="75">
        <f t="shared" si="37"/>
        <v>0</v>
      </c>
      <c r="P352" s="211"/>
      <c r="Q352" s="211"/>
      <c r="R352" s="246"/>
      <c r="S352" s="246"/>
      <c r="T352" s="246"/>
    </row>
    <row r="353" spans="2:20" ht="41.25" customHeight="1">
      <c r="B353" s="2" t="s">
        <v>15</v>
      </c>
      <c r="C353" s="2" t="s">
        <v>560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75">
        <f t="shared" si="36"/>
        <v>0</v>
      </c>
      <c r="O353" s="75">
        <f t="shared" si="37"/>
        <v>0</v>
      </c>
      <c r="P353" s="211"/>
      <c r="Q353" s="211"/>
      <c r="R353" s="246"/>
      <c r="S353" s="246"/>
      <c r="T353" s="246"/>
    </row>
    <row r="354" spans="2:20" ht="30" customHeight="1">
      <c r="B354" s="18" t="s">
        <v>123</v>
      </c>
      <c r="C354" s="18" t="s">
        <v>682</v>
      </c>
      <c r="D354" s="16">
        <v>0</v>
      </c>
      <c r="E354" s="16">
        <v>0</v>
      </c>
      <c r="F354" s="16">
        <f>F355+F356+F357+F358</f>
        <v>0</v>
      </c>
      <c r="G354" s="16">
        <f aca="true" t="shared" si="45" ref="G354:M354">G355+G356+G357+G358</f>
        <v>0</v>
      </c>
      <c r="H354" s="16">
        <f t="shared" si="45"/>
        <v>4506.1</v>
      </c>
      <c r="I354" s="16">
        <f t="shared" si="45"/>
        <v>4435.8</v>
      </c>
      <c r="J354" s="19">
        <v>0</v>
      </c>
      <c r="K354" s="19">
        <v>0</v>
      </c>
      <c r="L354" s="16">
        <f t="shared" si="45"/>
        <v>0</v>
      </c>
      <c r="M354" s="16">
        <f t="shared" si="45"/>
        <v>0</v>
      </c>
      <c r="N354" s="33">
        <f>F354+H354+L354</f>
        <v>4506.1</v>
      </c>
      <c r="O354" s="33">
        <f>G354+I354+M354</f>
        <v>4435.8</v>
      </c>
      <c r="P354" s="210" t="s">
        <v>683</v>
      </c>
      <c r="Q354" s="210" t="s">
        <v>130</v>
      </c>
      <c r="R354" s="245" t="s">
        <v>684</v>
      </c>
      <c r="S354" s="245" t="s">
        <v>685</v>
      </c>
      <c r="T354" s="245">
        <v>37.19</v>
      </c>
    </row>
    <row r="355" spans="2:20" ht="27" customHeight="1">
      <c r="B355" s="2" t="s">
        <v>26</v>
      </c>
      <c r="C355" s="2" t="s">
        <v>561</v>
      </c>
      <c r="D355" s="3">
        <v>0</v>
      </c>
      <c r="E355" s="3">
        <v>0</v>
      </c>
      <c r="F355" s="3">
        <v>0</v>
      </c>
      <c r="G355" s="3">
        <v>0</v>
      </c>
      <c r="H355" s="3">
        <v>4506.1</v>
      </c>
      <c r="I355" s="3">
        <v>4435.8</v>
      </c>
      <c r="J355" s="3">
        <v>0</v>
      </c>
      <c r="K355" s="3">
        <v>0</v>
      </c>
      <c r="L355" s="3">
        <v>0</v>
      </c>
      <c r="M355" s="3">
        <v>0</v>
      </c>
      <c r="N355" s="75">
        <f t="shared" si="36"/>
        <v>4506.1</v>
      </c>
      <c r="O355" s="75">
        <f t="shared" si="37"/>
        <v>4435.8</v>
      </c>
      <c r="P355" s="211"/>
      <c r="Q355" s="211"/>
      <c r="R355" s="246"/>
      <c r="S355" s="246"/>
      <c r="T355" s="246"/>
    </row>
    <row r="356" spans="2:20" ht="48.75" customHeight="1">
      <c r="B356" s="2" t="s">
        <v>28</v>
      </c>
      <c r="C356" s="2" t="s">
        <v>562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75">
        <f t="shared" si="36"/>
        <v>0</v>
      </c>
      <c r="O356" s="75">
        <f t="shared" si="37"/>
        <v>0</v>
      </c>
      <c r="P356" s="211"/>
      <c r="Q356" s="211"/>
      <c r="R356" s="246"/>
      <c r="S356" s="246"/>
      <c r="T356" s="246"/>
    </row>
    <row r="357" spans="2:20" ht="41.25" customHeight="1">
      <c r="B357" s="2" t="s">
        <v>93</v>
      </c>
      <c r="C357" s="2" t="s">
        <v>563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75">
        <f t="shared" si="36"/>
        <v>0</v>
      </c>
      <c r="O357" s="75">
        <f t="shared" si="37"/>
        <v>0</v>
      </c>
      <c r="P357" s="211"/>
      <c r="Q357" s="211"/>
      <c r="R357" s="246"/>
      <c r="S357" s="246"/>
      <c r="T357" s="246"/>
    </row>
    <row r="358" spans="2:20" ht="25.5" customHeight="1">
      <c r="B358" s="22" t="s">
        <v>95</v>
      </c>
      <c r="C358" s="22" t="s">
        <v>564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3">
        <v>0</v>
      </c>
      <c r="K358" s="3">
        <v>0</v>
      </c>
      <c r="L358" s="21">
        <v>0</v>
      </c>
      <c r="M358" s="21">
        <v>0</v>
      </c>
      <c r="N358" s="75">
        <f t="shared" si="36"/>
        <v>0</v>
      </c>
      <c r="O358" s="75">
        <f t="shared" si="37"/>
        <v>0</v>
      </c>
      <c r="P358" s="261"/>
      <c r="Q358" s="261"/>
      <c r="R358" s="262"/>
      <c r="S358" s="262"/>
      <c r="T358" s="262"/>
    </row>
    <row r="359" spans="2:20" ht="23.25" customHeight="1">
      <c r="B359" s="280" t="s">
        <v>686</v>
      </c>
      <c r="C359" s="280"/>
      <c r="D359" s="173">
        <f>D347+D350+D354</f>
        <v>0</v>
      </c>
      <c r="E359" s="173">
        <f aca="true" t="shared" si="46" ref="E359:O359">E347+E350+E354</f>
        <v>0</v>
      </c>
      <c r="F359" s="173">
        <f t="shared" si="46"/>
        <v>0</v>
      </c>
      <c r="G359" s="173">
        <f t="shared" si="46"/>
        <v>0</v>
      </c>
      <c r="H359" s="173">
        <f t="shared" si="46"/>
        <v>4506.1</v>
      </c>
      <c r="I359" s="173">
        <f t="shared" si="46"/>
        <v>4435.8</v>
      </c>
      <c r="J359" s="160">
        <v>0</v>
      </c>
      <c r="K359" s="160">
        <v>0</v>
      </c>
      <c r="L359" s="173">
        <f t="shared" si="46"/>
        <v>0</v>
      </c>
      <c r="M359" s="173">
        <f t="shared" si="46"/>
        <v>0</v>
      </c>
      <c r="N359" s="173">
        <f t="shared" si="46"/>
        <v>4506.1</v>
      </c>
      <c r="O359" s="173">
        <f t="shared" si="46"/>
        <v>4435.8</v>
      </c>
      <c r="P359" s="14"/>
      <c r="Q359" s="14"/>
      <c r="R359" s="14"/>
      <c r="S359" s="14"/>
      <c r="T359" s="14"/>
    </row>
    <row r="360" spans="2:20" ht="23.25" customHeight="1">
      <c r="B360" s="196" t="s">
        <v>1309</v>
      </c>
      <c r="C360" s="197"/>
      <c r="D360" s="197"/>
      <c r="E360" s="197"/>
      <c r="F360" s="197"/>
      <c r="G360" s="197"/>
      <c r="H360" s="197"/>
      <c r="I360" s="197"/>
      <c r="J360" s="197"/>
      <c r="K360" s="197"/>
      <c r="L360" s="197"/>
      <c r="M360" s="197"/>
      <c r="N360" s="197"/>
      <c r="O360" s="197"/>
      <c r="P360" s="197"/>
      <c r="Q360" s="197"/>
      <c r="R360" s="197"/>
      <c r="S360" s="197"/>
      <c r="T360" s="198"/>
    </row>
    <row r="361" spans="2:20" ht="22.5" customHeight="1">
      <c r="B361" s="217" t="s">
        <v>687</v>
      </c>
      <c r="C361" s="260"/>
      <c r="D361" s="260"/>
      <c r="E361" s="260"/>
      <c r="F361" s="260"/>
      <c r="G361" s="260"/>
      <c r="H361" s="260"/>
      <c r="I361" s="260"/>
      <c r="J361" s="260"/>
      <c r="K361" s="260"/>
      <c r="L361" s="260"/>
      <c r="M361" s="260"/>
      <c r="N361" s="260"/>
      <c r="O361" s="260"/>
      <c r="P361" s="266"/>
      <c r="Q361" s="266"/>
      <c r="R361" s="266"/>
      <c r="S361" s="266"/>
      <c r="T361" s="266"/>
    </row>
    <row r="362" spans="2:20" ht="36.75" customHeight="1">
      <c r="B362" s="18" t="s">
        <v>118</v>
      </c>
      <c r="C362" s="18" t="s">
        <v>688</v>
      </c>
      <c r="D362" s="16">
        <v>0</v>
      </c>
      <c r="E362" s="16">
        <v>0</v>
      </c>
      <c r="F362" s="16">
        <f>F363+F364</f>
        <v>0</v>
      </c>
      <c r="G362" s="16">
        <f aca="true" t="shared" si="47" ref="G362:M362">G363+G364</f>
        <v>0</v>
      </c>
      <c r="H362" s="16">
        <f t="shared" si="47"/>
        <v>57</v>
      </c>
      <c r="I362" s="16">
        <f t="shared" si="47"/>
        <v>57</v>
      </c>
      <c r="J362" s="16">
        <v>0</v>
      </c>
      <c r="K362" s="16">
        <v>0</v>
      </c>
      <c r="L362" s="16">
        <f t="shared" si="47"/>
        <v>0</v>
      </c>
      <c r="M362" s="16">
        <f t="shared" si="47"/>
        <v>0</v>
      </c>
      <c r="N362" s="33">
        <f>F362+H362+L362</f>
        <v>57</v>
      </c>
      <c r="O362" s="33">
        <f>G362+I362+M362</f>
        <v>57</v>
      </c>
      <c r="P362" s="210" t="s">
        <v>689</v>
      </c>
      <c r="Q362" s="210" t="s">
        <v>690</v>
      </c>
      <c r="R362" s="245" t="s">
        <v>691</v>
      </c>
      <c r="S362" s="245">
        <v>217</v>
      </c>
      <c r="T362" s="245">
        <v>236.9</v>
      </c>
    </row>
    <row r="363" spans="2:20" ht="14.25" customHeight="1">
      <c r="B363" s="10" t="s">
        <v>9</v>
      </c>
      <c r="C363" s="10" t="s">
        <v>565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06">
        <f t="shared" si="36"/>
        <v>0</v>
      </c>
      <c r="O363" s="106">
        <f t="shared" si="37"/>
        <v>0</v>
      </c>
      <c r="P363" s="211"/>
      <c r="Q363" s="211"/>
      <c r="R363" s="246"/>
      <c r="S363" s="246"/>
      <c r="T363" s="246"/>
    </row>
    <row r="364" spans="2:20" ht="14.25" customHeight="1">
      <c r="B364" s="2" t="s">
        <v>37</v>
      </c>
      <c r="C364" s="2" t="s">
        <v>566</v>
      </c>
      <c r="D364" s="3">
        <v>0</v>
      </c>
      <c r="E364" s="3">
        <v>0</v>
      </c>
      <c r="F364" s="3">
        <v>0</v>
      </c>
      <c r="G364" s="3">
        <v>0</v>
      </c>
      <c r="H364" s="3">
        <v>57</v>
      </c>
      <c r="I364" s="3">
        <v>57</v>
      </c>
      <c r="J364" s="11">
        <v>0</v>
      </c>
      <c r="K364" s="11">
        <v>0</v>
      </c>
      <c r="L364" s="3">
        <v>0</v>
      </c>
      <c r="M364" s="3">
        <v>0</v>
      </c>
      <c r="N364" s="75">
        <f t="shared" si="36"/>
        <v>57</v>
      </c>
      <c r="O364" s="75">
        <f t="shared" si="37"/>
        <v>57</v>
      </c>
      <c r="P364" s="211"/>
      <c r="Q364" s="211"/>
      <c r="R364" s="246"/>
      <c r="S364" s="246"/>
      <c r="T364" s="246"/>
    </row>
    <row r="365" spans="2:20" ht="38.25" customHeight="1">
      <c r="B365" s="18" t="s">
        <v>120</v>
      </c>
      <c r="C365" s="18" t="s">
        <v>692</v>
      </c>
      <c r="D365" s="16">
        <v>0</v>
      </c>
      <c r="E365" s="16">
        <v>0</v>
      </c>
      <c r="F365" s="16">
        <f>F366+F367+F368+F369+F370+F371</f>
        <v>0</v>
      </c>
      <c r="G365" s="16">
        <f aca="true" t="shared" si="48" ref="G365:M365">G366+G367+G368+G369+G370+G371</f>
        <v>0</v>
      </c>
      <c r="H365" s="16">
        <f t="shared" si="48"/>
        <v>984.8</v>
      </c>
      <c r="I365" s="16">
        <f t="shared" si="48"/>
        <v>975.4000000000001</v>
      </c>
      <c r="J365" s="16">
        <v>0</v>
      </c>
      <c r="K365" s="16">
        <v>0</v>
      </c>
      <c r="L365" s="16">
        <f t="shared" si="48"/>
        <v>0</v>
      </c>
      <c r="M365" s="16">
        <f t="shared" si="48"/>
        <v>0</v>
      </c>
      <c r="N365" s="33">
        <f t="shared" si="36"/>
        <v>984.8</v>
      </c>
      <c r="O365" s="33">
        <f t="shared" si="37"/>
        <v>975.4000000000001</v>
      </c>
      <c r="P365" s="48" t="s">
        <v>693</v>
      </c>
      <c r="Q365" s="48" t="s">
        <v>516</v>
      </c>
      <c r="R365" s="49" t="s">
        <v>694</v>
      </c>
      <c r="S365" s="49">
        <v>5126</v>
      </c>
      <c r="T365" s="49">
        <v>4428.52</v>
      </c>
    </row>
    <row r="366" spans="2:20" ht="46.5" customHeight="1">
      <c r="B366" s="2" t="s">
        <v>11</v>
      </c>
      <c r="C366" s="2" t="s">
        <v>567</v>
      </c>
      <c r="D366" s="3">
        <v>0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  <c r="J366" s="11">
        <v>0</v>
      </c>
      <c r="K366" s="11">
        <v>0</v>
      </c>
      <c r="L366" s="3">
        <v>0</v>
      </c>
      <c r="M366" s="3">
        <v>0</v>
      </c>
      <c r="N366" s="75">
        <f t="shared" si="36"/>
        <v>0</v>
      </c>
      <c r="O366" s="75">
        <f t="shared" si="37"/>
        <v>0</v>
      </c>
      <c r="P366" s="48" t="s">
        <v>695</v>
      </c>
      <c r="Q366" s="48" t="s">
        <v>516</v>
      </c>
      <c r="R366" s="49" t="s">
        <v>696</v>
      </c>
      <c r="S366" s="49">
        <v>15100</v>
      </c>
      <c r="T366" s="49">
        <v>10753.31</v>
      </c>
    </row>
    <row r="367" spans="2:20" ht="35.25" customHeight="1">
      <c r="B367" s="2" t="s">
        <v>13</v>
      </c>
      <c r="C367" s="2" t="s">
        <v>568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11">
        <v>0</v>
      </c>
      <c r="K367" s="11">
        <v>0</v>
      </c>
      <c r="L367" s="3">
        <v>0</v>
      </c>
      <c r="M367" s="3">
        <v>0</v>
      </c>
      <c r="N367" s="75">
        <f t="shared" si="36"/>
        <v>0</v>
      </c>
      <c r="O367" s="75">
        <f t="shared" si="37"/>
        <v>0</v>
      </c>
      <c r="P367" s="48" t="s">
        <v>697</v>
      </c>
      <c r="Q367" s="48" t="s">
        <v>516</v>
      </c>
      <c r="R367" s="49" t="s">
        <v>698</v>
      </c>
      <c r="S367" s="49">
        <v>3000</v>
      </c>
      <c r="T367" s="49">
        <v>1872.62</v>
      </c>
    </row>
    <row r="368" spans="2:20" ht="24.75" customHeight="1">
      <c r="B368" s="2" t="s">
        <v>15</v>
      </c>
      <c r="C368" s="2" t="s">
        <v>569</v>
      </c>
      <c r="D368" s="3">
        <v>0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11">
        <v>0</v>
      </c>
      <c r="K368" s="11">
        <v>0</v>
      </c>
      <c r="L368" s="3">
        <v>0</v>
      </c>
      <c r="M368" s="3">
        <v>0</v>
      </c>
      <c r="N368" s="75">
        <f t="shared" si="36"/>
        <v>0</v>
      </c>
      <c r="O368" s="75">
        <f t="shared" si="37"/>
        <v>0</v>
      </c>
      <c r="P368" s="48" t="s">
        <v>699</v>
      </c>
      <c r="Q368" s="48" t="s">
        <v>516</v>
      </c>
      <c r="R368" s="49" t="s">
        <v>700</v>
      </c>
      <c r="S368" s="49">
        <v>6875</v>
      </c>
      <c r="T368" s="49">
        <v>9924.63</v>
      </c>
    </row>
    <row r="369" spans="2:20" ht="18.75" customHeight="1">
      <c r="B369" s="2" t="s">
        <v>18</v>
      </c>
      <c r="C369" s="2" t="s">
        <v>570</v>
      </c>
      <c r="D369" s="3">
        <v>0</v>
      </c>
      <c r="E369" s="3">
        <v>0</v>
      </c>
      <c r="F369" s="3">
        <v>0</v>
      </c>
      <c r="G369" s="3">
        <v>0</v>
      </c>
      <c r="H369" s="3">
        <v>716.1</v>
      </c>
      <c r="I369" s="3">
        <v>709.7</v>
      </c>
      <c r="J369" s="11">
        <v>0</v>
      </c>
      <c r="K369" s="11">
        <v>0</v>
      </c>
      <c r="L369" s="3">
        <v>0</v>
      </c>
      <c r="M369" s="3">
        <v>0</v>
      </c>
      <c r="N369" s="75">
        <f t="shared" si="36"/>
        <v>716.1</v>
      </c>
      <c r="O369" s="75">
        <f t="shared" si="37"/>
        <v>709.7</v>
      </c>
      <c r="P369" s="48" t="s">
        <v>701</v>
      </c>
      <c r="Q369" s="48" t="s">
        <v>690</v>
      </c>
      <c r="R369" s="49" t="s">
        <v>702</v>
      </c>
      <c r="S369" s="49">
        <v>1014.5</v>
      </c>
      <c r="T369" s="49">
        <v>241.7</v>
      </c>
    </row>
    <row r="370" spans="2:20" ht="24" customHeight="1">
      <c r="B370" s="2" t="s">
        <v>20</v>
      </c>
      <c r="C370" s="2" t="s">
        <v>571</v>
      </c>
      <c r="D370" s="3">
        <v>0</v>
      </c>
      <c r="E370" s="3">
        <v>0</v>
      </c>
      <c r="F370" s="3">
        <v>0</v>
      </c>
      <c r="G370" s="3">
        <v>0</v>
      </c>
      <c r="H370" s="3">
        <v>48</v>
      </c>
      <c r="I370" s="3">
        <v>45</v>
      </c>
      <c r="J370" s="11">
        <v>0</v>
      </c>
      <c r="K370" s="11">
        <v>0</v>
      </c>
      <c r="L370" s="3">
        <v>0</v>
      </c>
      <c r="M370" s="3">
        <v>0</v>
      </c>
      <c r="N370" s="75">
        <f t="shared" si="36"/>
        <v>48</v>
      </c>
      <c r="O370" s="75">
        <f t="shared" si="37"/>
        <v>45</v>
      </c>
      <c r="P370" s="48" t="s">
        <v>703</v>
      </c>
      <c r="Q370" s="48" t="s">
        <v>516</v>
      </c>
      <c r="R370" s="49" t="s">
        <v>704</v>
      </c>
      <c r="S370" s="49">
        <v>2242.1</v>
      </c>
      <c r="T370" s="49">
        <v>2285.5</v>
      </c>
    </row>
    <row r="371" spans="2:20" ht="37.5" customHeight="1">
      <c r="B371" s="2" t="s">
        <v>22</v>
      </c>
      <c r="C371" s="2" t="s">
        <v>572</v>
      </c>
      <c r="D371" s="3">
        <v>0</v>
      </c>
      <c r="E371" s="3">
        <v>0</v>
      </c>
      <c r="F371" s="3">
        <v>0</v>
      </c>
      <c r="G371" s="3">
        <v>0</v>
      </c>
      <c r="H371" s="3">
        <v>220.7</v>
      </c>
      <c r="I371" s="3">
        <v>220.7</v>
      </c>
      <c r="J371" s="11">
        <v>0</v>
      </c>
      <c r="K371" s="11">
        <v>0</v>
      </c>
      <c r="L371" s="3">
        <v>0</v>
      </c>
      <c r="M371" s="3">
        <v>0</v>
      </c>
      <c r="N371" s="75">
        <f t="shared" si="36"/>
        <v>220.7</v>
      </c>
      <c r="O371" s="75">
        <f t="shared" si="37"/>
        <v>220.7</v>
      </c>
      <c r="P371" s="48" t="s">
        <v>705</v>
      </c>
      <c r="Q371" s="48" t="s">
        <v>706</v>
      </c>
      <c r="R371" s="49" t="s">
        <v>707</v>
      </c>
      <c r="S371" s="49">
        <v>2449</v>
      </c>
      <c r="T371" s="49">
        <v>367.55</v>
      </c>
    </row>
    <row r="372" spans="2:20" ht="35.25" customHeight="1">
      <c r="B372" s="18" t="s">
        <v>123</v>
      </c>
      <c r="C372" s="18" t="s">
        <v>708</v>
      </c>
      <c r="D372" s="16">
        <v>0</v>
      </c>
      <c r="E372" s="16">
        <v>0</v>
      </c>
      <c r="F372" s="16">
        <f>F373+F374+F375</f>
        <v>0</v>
      </c>
      <c r="G372" s="16">
        <f aca="true" t="shared" si="49" ref="G372:M372">G373+G374+G375</f>
        <v>0</v>
      </c>
      <c r="H372" s="16">
        <f t="shared" si="49"/>
        <v>0</v>
      </c>
      <c r="I372" s="16">
        <f t="shared" si="49"/>
        <v>0</v>
      </c>
      <c r="J372" s="16">
        <v>0</v>
      </c>
      <c r="K372" s="16">
        <v>0</v>
      </c>
      <c r="L372" s="16">
        <f t="shared" si="49"/>
        <v>0</v>
      </c>
      <c r="M372" s="16">
        <f t="shared" si="49"/>
        <v>0</v>
      </c>
      <c r="N372" s="33">
        <f t="shared" si="36"/>
        <v>0</v>
      </c>
      <c r="O372" s="33">
        <f t="shared" si="37"/>
        <v>0</v>
      </c>
      <c r="P372" s="48" t="s">
        <v>709</v>
      </c>
      <c r="Q372" s="48" t="s">
        <v>130</v>
      </c>
      <c r="R372" s="49" t="s">
        <v>204</v>
      </c>
      <c r="S372" s="49">
        <v>100</v>
      </c>
      <c r="T372" s="49">
        <v>16.41</v>
      </c>
    </row>
    <row r="373" spans="2:20" ht="35.25" customHeight="1">
      <c r="B373" s="2" t="s">
        <v>26</v>
      </c>
      <c r="C373" s="2" t="s">
        <v>573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11">
        <v>0</v>
      </c>
      <c r="K373" s="11">
        <v>0</v>
      </c>
      <c r="L373" s="3">
        <v>0</v>
      </c>
      <c r="M373" s="3">
        <v>0</v>
      </c>
      <c r="N373" s="75">
        <f t="shared" si="36"/>
        <v>0</v>
      </c>
      <c r="O373" s="75">
        <f t="shared" si="37"/>
        <v>0</v>
      </c>
      <c r="P373" s="48" t="s">
        <v>710</v>
      </c>
      <c r="Q373" s="48" t="s">
        <v>130</v>
      </c>
      <c r="R373" s="49" t="s">
        <v>204</v>
      </c>
      <c r="S373" s="49">
        <v>100</v>
      </c>
      <c r="T373" s="49">
        <v>93.5</v>
      </c>
    </row>
    <row r="374" spans="2:20" ht="24" customHeight="1">
      <c r="B374" s="2" t="s">
        <v>28</v>
      </c>
      <c r="C374" s="2" t="s">
        <v>574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11">
        <v>0</v>
      </c>
      <c r="K374" s="11">
        <v>0</v>
      </c>
      <c r="L374" s="3">
        <v>0</v>
      </c>
      <c r="M374" s="3">
        <v>0</v>
      </c>
      <c r="N374" s="75">
        <f t="shared" si="36"/>
        <v>0</v>
      </c>
      <c r="O374" s="75">
        <f t="shared" si="37"/>
        <v>0</v>
      </c>
      <c r="P374" s="48" t="s">
        <v>711</v>
      </c>
      <c r="Q374" s="48" t="s">
        <v>706</v>
      </c>
      <c r="R374" s="49" t="s">
        <v>712</v>
      </c>
      <c r="S374" s="49">
        <v>245</v>
      </c>
      <c r="T374" s="49">
        <v>21.1925</v>
      </c>
    </row>
    <row r="375" spans="2:20" ht="46.5" customHeight="1">
      <c r="B375" s="250" t="s">
        <v>93</v>
      </c>
      <c r="C375" s="250" t="s">
        <v>575</v>
      </c>
      <c r="D375" s="247">
        <v>0</v>
      </c>
      <c r="E375" s="247">
        <v>0</v>
      </c>
      <c r="F375" s="247">
        <v>0</v>
      </c>
      <c r="G375" s="247">
        <v>0</v>
      </c>
      <c r="H375" s="247">
        <v>0</v>
      </c>
      <c r="I375" s="247">
        <v>0</v>
      </c>
      <c r="J375" s="247">
        <v>0</v>
      </c>
      <c r="K375" s="247">
        <v>0</v>
      </c>
      <c r="L375" s="247">
        <v>0</v>
      </c>
      <c r="M375" s="247">
        <v>0</v>
      </c>
      <c r="N375" s="247">
        <f t="shared" si="36"/>
        <v>0</v>
      </c>
      <c r="O375" s="247">
        <f t="shared" si="37"/>
        <v>0</v>
      </c>
      <c r="P375" s="48" t="s">
        <v>713</v>
      </c>
      <c r="Q375" s="48" t="s">
        <v>706</v>
      </c>
      <c r="R375" s="49" t="s">
        <v>714</v>
      </c>
      <c r="S375" s="49">
        <v>35484</v>
      </c>
      <c r="T375" s="49">
        <v>38122.99</v>
      </c>
    </row>
    <row r="376" spans="2:20" ht="23.25" customHeight="1">
      <c r="B376" s="252"/>
      <c r="C376" s="252"/>
      <c r="D376" s="249"/>
      <c r="E376" s="249"/>
      <c r="F376" s="249"/>
      <c r="G376" s="249"/>
      <c r="H376" s="249"/>
      <c r="I376" s="249"/>
      <c r="J376" s="249">
        <v>0</v>
      </c>
      <c r="K376" s="249">
        <v>0</v>
      </c>
      <c r="L376" s="249"/>
      <c r="M376" s="249"/>
      <c r="N376" s="249"/>
      <c r="O376" s="249"/>
      <c r="P376" s="50" t="s">
        <v>715</v>
      </c>
      <c r="Q376" s="50" t="s">
        <v>516</v>
      </c>
      <c r="R376" s="66" t="s">
        <v>204</v>
      </c>
      <c r="S376" s="66">
        <v>23741</v>
      </c>
      <c r="T376" s="66">
        <v>31752.32</v>
      </c>
    </row>
    <row r="377" spans="2:20" ht="61.5" customHeight="1">
      <c r="B377" s="18" t="s">
        <v>122</v>
      </c>
      <c r="C377" s="18" t="s">
        <v>716</v>
      </c>
      <c r="D377" s="16">
        <v>0</v>
      </c>
      <c r="E377" s="16">
        <v>0</v>
      </c>
      <c r="F377" s="16">
        <f>F378</f>
        <v>0</v>
      </c>
      <c r="G377" s="16">
        <f aca="true" t="shared" si="50" ref="G377:M377">G378</f>
        <v>0</v>
      </c>
      <c r="H377" s="16">
        <f t="shared" si="50"/>
        <v>0</v>
      </c>
      <c r="I377" s="16">
        <f t="shared" si="50"/>
        <v>0</v>
      </c>
      <c r="J377" s="16">
        <v>0</v>
      </c>
      <c r="K377" s="16">
        <v>0</v>
      </c>
      <c r="L377" s="16">
        <f t="shared" si="50"/>
        <v>0</v>
      </c>
      <c r="M377" s="16">
        <f t="shared" si="50"/>
        <v>0</v>
      </c>
      <c r="N377" s="33">
        <f>F377+H377+L377</f>
        <v>0</v>
      </c>
      <c r="O377" s="33">
        <f>G377+I377+M377</f>
        <v>0</v>
      </c>
      <c r="P377" s="210" t="s">
        <v>718</v>
      </c>
      <c r="Q377" s="210" t="s">
        <v>130</v>
      </c>
      <c r="R377" s="245" t="s">
        <v>204</v>
      </c>
      <c r="S377" s="245">
        <v>100</v>
      </c>
      <c r="T377" s="245">
        <v>45.8</v>
      </c>
    </row>
    <row r="378" spans="2:20" ht="34.5" customHeight="1">
      <c r="B378" s="2" t="s">
        <v>30</v>
      </c>
      <c r="C378" s="2" t="s">
        <v>576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11">
        <v>0</v>
      </c>
      <c r="K378" s="11">
        <v>0</v>
      </c>
      <c r="L378" s="3">
        <v>0</v>
      </c>
      <c r="M378" s="3">
        <v>0</v>
      </c>
      <c r="N378" s="75">
        <f t="shared" si="36"/>
        <v>0</v>
      </c>
      <c r="O378" s="75">
        <f t="shared" si="37"/>
        <v>0</v>
      </c>
      <c r="P378" s="211"/>
      <c r="Q378" s="211"/>
      <c r="R378" s="246"/>
      <c r="S378" s="246"/>
      <c r="T378" s="246"/>
    </row>
    <row r="379" spans="2:20" ht="25.5" customHeight="1">
      <c r="B379" s="18" t="s">
        <v>148</v>
      </c>
      <c r="C379" s="18" t="s">
        <v>717</v>
      </c>
      <c r="D379" s="16">
        <v>0</v>
      </c>
      <c r="E379" s="16">
        <v>0</v>
      </c>
      <c r="F379" s="16">
        <f>F380+F381</f>
        <v>0</v>
      </c>
      <c r="G379" s="16">
        <f aca="true" t="shared" si="51" ref="G379:M379">G380+G381</f>
        <v>0</v>
      </c>
      <c r="H379" s="16">
        <f t="shared" si="51"/>
        <v>1664.2</v>
      </c>
      <c r="I379" s="16">
        <f t="shared" si="51"/>
        <v>1594.2</v>
      </c>
      <c r="J379" s="16">
        <v>0</v>
      </c>
      <c r="K379" s="16">
        <v>0</v>
      </c>
      <c r="L379" s="16">
        <f t="shared" si="51"/>
        <v>0</v>
      </c>
      <c r="M379" s="16">
        <f t="shared" si="51"/>
        <v>0</v>
      </c>
      <c r="N379" s="33">
        <f t="shared" si="36"/>
        <v>1664.2</v>
      </c>
      <c r="O379" s="33">
        <f t="shared" si="37"/>
        <v>1594.2</v>
      </c>
      <c r="P379" s="210" t="s">
        <v>719</v>
      </c>
      <c r="Q379" s="210" t="s">
        <v>690</v>
      </c>
      <c r="R379" s="245" t="s">
        <v>720</v>
      </c>
      <c r="S379" s="245">
        <v>1313.2</v>
      </c>
      <c r="T379" s="245">
        <v>739.6</v>
      </c>
    </row>
    <row r="380" spans="2:20" ht="24" customHeight="1">
      <c r="B380" s="2" t="s">
        <v>32</v>
      </c>
      <c r="C380" s="2" t="s">
        <v>577</v>
      </c>
      <c r="D380" s="3">
        <v>0</v>
      </c>
      <c r="E380" s="3">
        <v>0</v>
      </c>
      <c r="F380" s="3">
        <v>0</v>
      </c>
      <c r="G380" s="3">
        <v>0</v>
      </c>
      <c r="H380" s="3">
        <v>469.2</v>
      </c>
      <c r="I380" s="3">
        <v>399.2</v>
      </c>
      <c r="J380" s="11">
        <v>0</v>
      </c>
      <c r="K380" s="11">
        <v>0</v>
      </c>
      <c r="L380" s="3">
        <v>0</v>
      </c>
      <c r="M380" s="8">
        <v>0</v>
      </c>
      <c r="N380" s="75">
        <f t="shared" si="36"/>
        <v>469.2</v>
      </c>
      <c r="O380" s="75">
        <f t="shared" si="37"/>
        <v>399.2</v>
      </c>
      <c r="P380" s="211"/>
      <c r="Q380" s="211"/>
      <c r="R380" s="246"/>
      <c r="S380" s="246"/>
      <c r="T380" s="246"/>
    </row>
    <row r="381" spans="2:20" ht="25.5" customHeight="1">
      <c r="B381" s="2" t="s">
        <v>34</v>
      </c>
      <c r="C381" s="2" t="s">
        <v>578</v>
      </c>
      <c r="D381" s="3">
        <v>0</v>
      </c>
      <c r="E381" s="3">
        <v>0</v>
      </c>
      <c r="F381" s="3">
        <v>0</v>
      </c>
      <c r="G381" s="3">
        <v>0</v>
      </c>
      <c r="H381" s="3">
        <v>1195</v>
      </c>
      <c r="I381" s="3">
        <v>1195</v>
      </c>
      <c r="J381" s="11">
        <v>0</v>
      </c>
      <c r="K381" s="11">
        <v>0</v>
      </c>
      <c r="L381" s="3">
        <v>0</v>
      </c>
      <c r="M381" s="3">
        <v>0</v>
      </c>
      <c r="N381" s="75">
        <f t="shared" si="36"/>
        <v>1195</v>
      </c>
      <c r="O381" s="75">
        <f t="shared" si="37"/>
        <v>1195</v>
      </c>
      <c r="P381" s="211"/>
      <c r="Q381" s="211"/>
      <c r="R381" s="246"/>
      <c r="S381" s="246"/>
      <c r="T381" s="246"/>
    </row>
    <row r="382" spans="2:20" ht="24" customHeight="1">
      <c r="B382" s="241" t="s">
        <v>721</v>
      </c>
      <c r="C382" s="259"/>
      <c r="D382" s="84">
        <f>D362+D365+D372+D377+D379</f>
        <v>0</v>
      </c>
      <c r="E382" s="84">
        <f aca="true" t="shared" si="52" ref="E382:O382">E362+E365+E372+E377+E379</f>
        <v>0</v>
      </c>
      <c r="F382" s="84">
        <f t="shared" si="52"/>
        <v>0</v>
      </c>
      <c r="G382" s="84">
        <f t="shared" si="52"/>
        <v>0</v>
      </c>
      <c r="H382" s="84">
        <f t="shared" si="52"/>
        <v>2706</v>
      </c>
      <c r="I382" s="84">
        <f t="shared" si="52"/>
        <v>2626.6000000000004</v>
      </c>
      <c r="J382" s="174">
        <v>0</v>
      </c>
      <c r="K382" s="174">
        <v>0</v>
      </c>
      <c r="L382" s="84">
        <f t="shared" si="52"/>
        <v>0</v>
      </c>
      <c r="M382" s="84">
        <f t="shared" si="52"/>
        <v>0</v>
      </c>
      <c r="N382" s="84">
        <f t="shared" si="52"/>
        <v>2706</v>
      </c>
      <c r="O382" s="88">
        <f t="shared" si="52"/>
        <v>2626.6000000000004</v>
      </c>
      <c r="P382" s="14"/>
      <c r="Q382" s="14"/>
      <c r="R382" s="14"/>
      <c r="S382" s="14"/>
      <c r="T382" s="14"/>
    </row>
    <row r="383" spans="2:20" ht="24" customHeight="1">
      <c r="B383" s="196" t="s">
        <v>1310</v>
      </c>
      <c r="C383" s="197"/>
      <c r="D383" s="197"/>
      <c r="E383" s="197"/>
      <c r="F383" s="197"/>
      <c r="G383" s="197"/>
      <c r="H383" s="197"/>
      <c r="I383" s="197"/>
      <c r="J383" s="197"/>
      <c r="K383" s="197"/>
      <c r="L383" s="197"/>
      <c r="M383" s="197"/>
      <c r="N383" s="197"/>
      <c r="O383" s="197"/>
      <c r="P383" s="197"/>
      <c r="Q383" s="197"/>
      <c r="R383" s="197"/>
      <c r="S383" s="197"/>
      <c r="T383" s="198"/>
    </row>
    <row r="384" spans="2:20" ht="30" customHeight="1">
      <c r="B384" s="196" t="s">
        <v>722</v>
      </c>
      <c r="C384" s="274"/>
      <c r="D384" s="274"/>
      <c r="E384" s="274"/>
      <c r="F384" s="274"/>
      <c r="G384" s="274"/>
      <c r="H384" s="274"/>
      <c r="I384" s="274"/>
      <c r="J384" s="274"/>
      <c r="K384" s="274"/>
      <c r="L384" s="274"/>
      <c r="M384" s="274"/>
      <c r="N384" s="274"/>
      <c r="O384" s="274"/>
      <c r="P384" s="275"/>
      <c r="Q384" s="275"/>
      <c r="R384" s="275"/>
      <c r="S384" s="275"/>
      <c r="T384" s="276"/>
    </row>
    <row r="385" spans="2:20" ht="58.5" customHeight="1">
      <c r="B385" s="122" t="s">
        <v>286</v>
      </c>
      <c r="C385" s="123" t="s">
        <v>723</v>
      </c>
      <c r="D385" s="36">
        <v>0</v>
      </c>
      <c r="E385" s="36">
        <v>0</v>
      </c>
      <c r="F385" s="36">
        <f>F386</f>
        <v>3270.9</v>
      </c>
      <c r="G385" s="36">
        <f aca="true" t="shared" si="53" ref="G385:M385">G386</f>
        <v>3204.6</v>
      </c>
      <c r="H385" s="36">
        <f t="shared" si="53"/>
        <v>0</v>
      </c>
      <c r="I385" s="36">
        <f t="shared" si="53"/>
        <v>0</v>
      </c>
      <c r="J385" s="36">
        <v>0</v>
      </c>
      <c r="K385" s="36">
        <v>0</v>
      </c>
      <c r="L385" s="36">
        <f t="shared" si="53"/>
        <v>0</v>
      </c>
      <c r="M385" s="36">
        <f t="shared" si="53"/>
        <v>0</v>
      </c>
      <c r="N385" s="36">
        <f>F385+H385+L385</f>
        <v>3270.9</v>
      </c>
      <c r="O385" s="36">
        <f>G385+I385+M385</f>
        <v>3204.6</v>
      </c>
      <c r="P385" s="164" t="s">
        <v>724</v>
      </c>
      <c r="Q385" s="164" t="s">
        <v>130</v>
      </c>
      <c r="R385" s="140" t="s">
        <v>131</v>
      </c>
      <c r="S385" s="140">
        <v>100</v>
      </c>
      <c r="T385" s="140">
        <v>100</v>
      </c>
    </row>
    <row r="386" spans="2:20" ht="48" customHeight="1">
      <c r="B386" s="250" t="s">
        <v>9</v>
      </c>
      <c r="C386" s="277" t="s">
        <v>579</v>
      </c>
      <c r="D386" s="271">
        <v>0</v>
      </c>
      <c r="E386" s="271">
        <v>0</v>
      </c>
      <c r="F386" s="271">
        <v>3270.9</v>
      </c>
      <c r="G386" s="271">
        <v>3204.6</v>
      </c>
      <c r="H386" s="271">
        <v>0</v>
      </c>
      <c r="I386" s="271">
        <v>0</v>
      </c>
      <c r="J386" s="119">
        <v>0</v>
      </c>
      <c r="K386" s="119">
        <v>0</v>
      </c>
      <c r="L386" s="271">
        <v>0</v>
      </c>
      <c r="M386" s="271">
        <v>0</v>
      </c>
      <c r="N386" s="271">
        <f t="shared" si="36"/>
        <v>3270.9</v>
      </c>
      <c r="O386" s="271">
        <f t="shared" si="37"/>
        <v>3204.6</v>
      </c>
      <c r="P386" s="48" t="s">
        <v>725</v>
      </c>
      <c r="Q386" s="48" t="s">
        <v>130</v>
      </c>
      <c r="R386" s="49" t="s">
        <v>131</v>
      </c>
      <c r="S386" s="49">
        <v>100</v>
      </c>
      <c r="T386" s="49">
        <v>100</v>
      </c>
    </row>
    <row r="387" spans="2:20" ht="45.75" customHeight="1">
      <c r="B387" s="251"/>
      <c r="C387" s="278"/>
      <c r="D387" s="272"/>
      <c r="E387" s="272"/>
      <c r="F387" s="272"/>
      <c r="G387" s="272"/>
      <c r="H387" s="272"/>
      <c r="I387" s="272"/>
      <c r="J387" s="120"/>
      <c r="K387" s="120"/>
      <c r="L387" s="272"/>
      <c r="M387" s="272"/>
      <c r="N387" s="272"/>
      <c r="O387" s="272"/>
      <c r="P387" s="48" t="s">
        <v>726</v>
      </c>
      <c r="Q387" s="48" t="s">
        <v>130</v>
      </c>
      <c r="R387" s="49" t="s">
        <v>131</v>
      </c>
      <c r="S387" s="49">
        <v>100</v>
      </c>
      <c r="T387" s="49">
        <v>100</v>
      </c>
    </row>
    <row r="388" spans="2:20" ht="44.25" customHeight="1">
      <c r="B388" s="251"/>
      <c r="C388" s="278"/>
      <c r="D388" s="272"/>
      <c r="E388" s="272"/>
      <c r="F388" s="272"/>
      <c r="G388" s="272"/>
      <c r="H388" s="272"/>
      <c r="I388" s="272"/>
      <c r="J388" s="120"/>
      <c r="K388" s="120"/>
      <c r="L388" s="272"/>
      <c r="M388" s="272"/>
      <c r="N388" s="272"/>
      <c r="O388" s="272"/>
      <c r="P388" s="48" t="s">
        <v>727</v>
      </c>
      <c r="Q388" s="48" t="s">
        <v>130</v>
      </c>
      <c r="R388" s="49" t="s">
        <v>728</v>
      </c>
      <c r="S388" s="49">
        <v>90</v>
      </c>
      <c r="T388" s="49">
        <v>90</v>
      </c>
    </row>
    <row r="389" spans="2:20" ht="34.5" customHeight="1">
      <c r="B389" s="251"/>
      <c r="C389" s="278"/>
      <c r="D389" s="272"/>
      <c r="E389" s="272"/>
      <c r="F389" s="272"/>
      <c r="G389" s="272"/>
      <c r="H389" s="272"/>
      <c r="I389" s="272"/>
      <c r="J389" s="120"/>
      <c r="K389" s="120"/>
      <c r="L389" s="272"/>
      <c r="M389" s="272"/>
      <c r="N389" s="272"/>
      <c r="O389" s="272"/>
      <c r="P389" s="48" t="s">
        <v>729</v>
      </c>
      <c r="Q389" s="48" t="s">
        <v>130</v>
      </c>
      <c r="R389" s="49" t="s">
        <v>4</v>
      </c>
      <c r="S389" s="49">
        <v>4</v>
      </c>
      <c r="T389" s="49">
        <v>75</v>
      </c>
    </row>
    <row r="390" spans="2:20" ht="56.25" customHeight="1">
      <c r="B390" s="252"/>
      <c r="C390" s="279"/>
      <c r="D390" s="273"/>
      <c r="E390" s="273"/>
      <c r="F390" s="273"/>
      <c r="G390" s="273"/>
      <c r="H390" s="273"/>
      <c r="I390" s="273"/>
      <c r="J390" s="121"/>
      <c r="K390" s="121"/>
      <c r="L390" s="273"/>
      <c r="M390" s="273"/>
      <c r="N390" s="273"/>
      <c r="O390" s="273"/>
      <c r="P390" s="50" t="s">
        <v>730</v>
      </c>
      <c r="Q390" s="50" t="s">
        <v>130</v>
      </c>
      <c r="R390" s="66" t="s">
        <v>17</v>
      </c>
      <c r="S390" s="66">
        <v>3.5</v>
      </c>
      <c r="T390" s="66">
        <v>3.5</v>
      </c>
    </row>
    <row r="391" spans="2:20" ht="24.75" customHeight="1">
      <c r="B391" s="241" t="s">
        <v>731</v>
      </c>
      <c r="C391" s="259"/>
      <c r="D391" s="84">
        <f>D385</f>
        <v>0</v>
      </c>
      <c r="E391" s="84">
        <f aca="true" t="shared" si="54" ref="E391:O391">E385</f>
        <v>0</v>
      </c>
      <c r="F391" s="84">
        <f t="shared" si="54"/>
        <v>3270.9</v>
      </c>
      <c r="G391" s="84">
        <f t="shared" si="54"/>
        <v>3204.6</v>
      </c>
      <c r="H391" s="84">
        <f t="shared" si="54"/>
        <v>0</v>
      </c>
      <c r="I391" s="84">
        <f t="shared" si="54"/>
        <v>0</v>
      </c>
      <c r="J391" s="84">
        <v>0</v>
      </c>
      <c r="K391" s="84">
        <v>0</v>
      </c>
      <c r="L391" s="84">
        <f t="shared" si="54"/>
        <v>0</v>
      </c>
      <c r="M391" s="84">
        <f t="shared" si="54"/>
        <v>0</v>
      </c>
      <c r="N391" s="84">
        <f>N385</f>
        <v>3270.9</v>
      </c>
      <c r="O391" s="88">
        <f t="shared" si="54"/>
        <v>3204.6</v>
      </c>
      <c r="P391" s="14"/>
      <c r="Q391" s="14"/>
      <c r="R391" s="14"/>
      <c r="S391" s="14"/>
      <c r="T391" s="14"/>
    </row>
    <row r="392" spans="2:20" ht="24.75" customHeight="1">
      <c r="B392" s="221" t="s">
        <v>1311</v>
      </c>
      <c r="C392" s="222"/>
      <c r="D392" s="222"/>
      <c r="E392" s="222"/>
      <c r="F392" s="222"/>
      <c r="G392" s="222"/>
      <c r="H392" s="222"/>
      <c r="I392" s="222"/>
      <c r="J392" s="222"/>
      <c r="K392" s="222"/>
      <c r="L392" s="222"/>
      <c r="M392" s="222"/>
      <c r="N392" s="222"/>
      <c r="O392" s="222"/>
      <c r="P392" s="222"/>
      <c r="Q392" s="222"/>
      <c r="R392" s="222"/>
      <c r="S392" s="222"/>
      <c r="T392" s="223"/>
    </row>
    <row r="393" spans="2:20" ht="24.75" customHeight="1">
      <c r="B393" s="217" t="s">
        <v>732</v>
      </c>
      <c r="C393" s="260"/>
      <c r="D393" s="260"/>
      <c r="E393" s="260"/>
      <c r="F393" s="260"/>
      <c r="G393" s="260"/>
      <c r="H393" s="260"/>
      <c r="I393" s="260"/>
      <c r="J393" s="260"/>
      <c r="K393" s="260"/>
      <c r="L393" s="260"/>
      <c r="M393" s="260"/>
      <c r="N393" s="260"/>
      <c r="O393" s="260"/>
      <c r="P393" s="228"/>
      <c r="Q393" s="228"/>
      <c r="R393" s="228"/>
      <c r="S393" s="228"/>
      <c r="T393" s="228"/>
    </row>
    <row r="394" spans="2:20" ht="24.75" customHeight="1">
      <c r="B394" s="122" t="s">
        <v>286</v>
      </c>
      <c r="C394" s="123" t="s">
        <v>580</v>
      </c>
      <c r="D394" s="36">
        <v>0</v>
      </c>
      <c r="E394" s="36">
        <v>0</v>
      </c>
      <c r="F394" s="36">
        <f>F395</f>
        <v>0</v>
      </c>
      <c r="G394" s="36">
        <f>G395</f>
        <v>0</v>
      </c>
      <c r="H394" s="36">
        <f>H395</f>
        <v>0</v>
      </c>
      <c r="I394" s="36">
        <f>I395</f>
        <v>0</v>
      </c>
      <c r="J394" s="36">
        <v>0</v>
      </c>
      <c r="K394" s="36">
        <v>0</v>
      </c>
      <c r="L394" s="36">
        <f>L395</f>
        <v>0</v>
      </c>
      <c r="M394" s="36">
        <f>M395</f>
        <v>0</v>
      </c>
      <c r="N394" s="36">
        <f>F394+H394+L394</f>
        <v>0</v>
      </c>
      <c r="O394" s="36">
        <f>G394+I394+M394</f>
        <v>0</v>
      </c>
      <c r="P394" s="269" t="s">
        <v>733</v>
      </c>
      <c r="Q394" s="269" t="s">
        <v>130</v>
      </c>
      <c r="R394" s="270" t="s">
        <v>131</v>
      </c>
      <c r="S394" s="270">
        <v>100</v>
      </c>
      <c r="T394" s="270">
        <v>100</v>
      </c>
    </row>
    <row r="395" spans="2:20" ht="37.5" customHeight="1">
      <c r="B395" s="2" t="s">
        <v>9</v>
      </c>
      <c r="C395" s="2" t="s">
        <v>580</v>
      </c>
      <c r="D395" s="3">
        <v>0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8">
        <v>0</v>
      </c>
      <c r="N395" s="61">
        <f t="shared" si="36"/>
        <v>0</v>
      </c>
      <c r="O395" s="61">
        <f t="shared" si="37"/>
        <v>0</v>
      </c>
      <c r="P395" s="211"/>
      <c r="Q395" s="211"/>
      <c r="R395" s="246"/>
      <c r="S395" s="246"/>
      <c r="T395" s="246"/>
    </row>
    <row r="396" spans="2:20" ht="39.75" customHeight="1">
      <c r="B396" s="18" t="s">
        <v>120</v>
      </c>
      <c r="C396" s="18" t="s">
        <v>734</v>
      </c>
      <c r="D396" s="36">
        <v>0</v>
      </c>
      <c r="E396" s="36">
        <v>0</v>
      </c>
      <c r="F396" s="36">
        <f>F397+F398</f>
        <v>0</v>
      </c>
      <c r="G396" s="36">
        <f aca="true" t="shared" si="55" ref="G396:M396">G397+G398</f>
        <v>0</v>
      </c>
      <c r="H396" s="36">
        <f t="shared" si="55"/>
        <v>0</v>
      </c>
      <c r="I396" s="36">
        <f t="shared" si="55"/>
        <v>0</v>
      </c>
      <c r="J396" s="36">
        <v>0</v>
      </c>
      <c r="K396" s="36">
        <v>0</v>
      </c>
      <c r="L396" s="36">
        <f t="shared" si="55"/>
        <v>0</v>
      </c>
      <c r="M396" s="76">
        <f t="shared" si="55"/>
        <v>0</v>
      </c>
      <c r="N396" s="33">
        <f>F396+H396+L396</f>
        <v>0</v>
      </c>
      <c r="O396" s="33">
        <f>G396+I396+M396</f>
        <v>0</v>
      </c>
      <c r="P396" s="210" t="s">
        <v>735</v>
      </c>
      <c r="Q396" s="210" t="s">
        <v>130</v>
      </c>
      <c r="R396" s="245" t="s">
        <v>131</v>
      </c>
      <c r="S396" s="245">
        <v>100</v>
      </c>
      <c r="T396" s="245">
        <v>100</v>
      </c>
    </row>
    <row r="397" spans="2:20" ht="165" customHeight="1">
      <c r="B397" s="2" t="s">
        <v>11</v>
      </c>
      <c r="C397" s="2" t="s">
        <v>581</v>
      </c>
      <c r="D397" s="3">
        <v>0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8">
        <v>0</v>
      </c>
      <c r="N397" s="61">
        <f aca="true" t="shared" si="56" ref="N397:N441">F397+H397+L397</f>
        <v>0</v>
      </c>
      <c r="O397" s="61">
        <f aca="true" t="shared" si="57" ref="O397:O441">G397+I397+M397</f>
        <v>0</v>
      </c>
      <c r="P397" s="211"/>
      <c r="Q397" s="211"/>
      <c r="R397" s="246"/>
      <c r="S397" s="246"/>
      <c r="T397" s="246"/>
    </row>
    <row r="398" spans="2:20" ht="50.25" customHeight="1">
      <c r="B398" s="2" t="s">
        <v>13</v>
      </c>
      <c r="C398" s="2" t="s">
        <v>582</v>
      </c>
      <c r="D398" s="3">
        <v>0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75">
        <f t="shared" si="56"/>
        <v>0</v>
      </c>
      <c r="O398" s="75">
        <f t="shared" si="57"/>
        <v>0</v>
      </c>
      <c r="P398" s="211"/>
      <c r="Q398" s="211"/>
      <c r="R398" s="246"/>
      <c r="S398" s="246"/>
      <c r="T398" s="246"/>
    </row>
    <row r="399" spans="2:20" ht="22.5" customHeight="1">
      <c r="B399" s="18" t="s">
        <v>123</v>
      </c>
      <c r="C399" s="18" t="s">
        <v>736</v>
      </c>
      <c r="D399" s="36">
        <v>0</v>
      </c>
      <c r="E399" s="36">
        <v>0</v>
      </c>
      <c r="F399" s="36">
        <f>F400+F401+F402+F403+F404+F405+F406</f>
        <v>0</v>
      </c>
      <c r="G399" s="36">
        <f aca="true" t="shared" si="58" ref="G399:M399">G400+G401+G402+G403+G404+G405+G406</f>
        <v>0</v>
      </c>
      <c r="H399" s="36">
        <f t="shared" si="58"/>
        <v>0</v>
      </c>
      <c r="I399" s="36">
        <f t="shared" si="58"/>
        <v>0</v>
      </c>
      <c r="J399" s="36">
        <v>0</v>
      </c>
      <c r="K399" s="36">
        <v>0</v>
      </c>
      <c r="L399" s="36">
        <f t="shared" si="58"/>
        <v>0</v>
      </c>
      <c r="M399" s="36">
        <f t="shared" si="58"/>
        <v>0</v>
      </c>
      <c r="N399" s="33">
        <f t="shared" si="56"/>
        <v>0</v>
      </c>
      <c r="O399" s="33">
        <f t="shared" si="57"/>
        <v>0</v>
      </c>
      <c r="P399" s="50" t="s">
        <v>737</v>
      </c>
      <c r="Q399" s="50" t="s">
        <v>130</v>
      </c>
      <c r="R399" s="66" t="s">
        <v>131</v>
      </c>
      <c r="S399" s="66">
        <v>100</v>
      </c>
      <c r="T399" s="66">
        <v>100</v>
      </c>
    </row>
    <row r="400" spans="2:20" ht="31.5" customHeight="1">
      <c r="B400" s="2" t="s">
        <v>26</v>
      </c>
      <c r="C400" s="2" t="s">
        <v>583</v>
      </c>
      <c r="D400" s="3">
        <v>0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75">
        <f t="shared" si="56"/>
        <v>0</v>
      </c>
      <c r="O400" s="75">
        <f t="shared" si="57"/>
        <v>0</v>
      </c>
      <c r="P400" s="210" t="s">
        <v>738</v>
      </c>
      <c r="Q400" s="210" t="s">
        <v>130</v>
      </c>
      <c r="R400" s="245" t="s">
        <v>204</v>
      </c>
      <c r="S400" s="245" t="s">
        <v>739</v>
      </c>
      <c r="T400" s="245">
        <v>0</v>
      </c>
    </row>
    <row r="401" spans="2:20" ht="27.75" customHeight="1">
      <c r="B401" s="2" t="s">
        <v>28</v>
      </c>
      <c r="C401" s="2" t="s">
        <v>584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75">
        <f t="shared" si="56"/>
        <v>0</v>
      </c>
      <c r="O401" s="75">
        <f t="shared" si="57"/>
        <v>0</v>
      </c>
      <c r="P401" s="211"/>
      <c r="Q401" s="211"/>
      <c r="R401" s="246"/>
      <c r="S401" s="246"/>
      <c r="T401" s="246"/>
    </row>
    <row r="402" spans="2:20" ht="14.25" customHeight="1">
      <c r="B402" s="2" t="s">
        <v>93</v>
      </c>
      <c r="C402" s="2" t="s">
        <v>585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75">
        <f t="shared" si="56"/>
        <v>0</v>
      </c>
      <c r="O402" s="75">
        <f t="shared" si="57"/>
        <v>0</v>
      </c>
      <c r="P402" s="211"/>
      <c r="Q402" s="211"/>
      <c r="R402" s="246"/>
      <c r="S402" s="246"/>
      <c r="T402" s="246"/>
    </row>
    <row r="403" spans="2:20" ht="34.5" customHeight="1">
      <c r="B403" s="2" t="s">
        <v>95</v>
      </c>
      <c r="C403" s="2" t="s">
        <v>586</v>
      </c>
      <c r="D403" s="3">
        <v>0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75">
        <f t="shared" si="56"/>
        <v>0</v>
      </c>
      <c r="O403" s="75">
        <f t="shared" si="57"/>
        <v>0</v>
      </c>
      <c r="P403" s="211"/>
      <c r="Q403" s="211"/>
      <c r="R403" s="246"/>
      <c r="S403" s="246"/>
      <c r="T403" s="246"/>
    </row>
    <row r="404" spans="2:20" ht="27.75" customHeight="1">
      <c r="B404" s="2" t="s">
        <v>97</v>
      </c>
      <c r="C404" s="2" t="s">
        <v>587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75">
        <f t="shared" si="56"/>
        <v>0</v>
      </c>
      <c r="O404" s="75">
        <f t="shared" si="57"/>
        <v>0</v>
      </c>
      <c r="P404" s="211"/>
      <c r="Q404" s="211"/>
      <c r="R404" s="246"/>
      <c r="S404" s="246"/>
      <c r="T404" s="246"/>
    </row>
    <row r="405" spans="2:20" ht="26.25" customHeight="1">
      <c r="B405" s="2" t="s">
        <v>427</v>
      </c>
      <c r="C405" s="2" t="s">
        <v>588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75">
        <f t="shared" si="56"/>
        <v>0</v>
      </c>
      <c r="O405" s="75">
        <f t="shared" si="57"/>
        <v>0</v>
      </c>
      <c r="P405" s="211"/>
      <c r="Q405" s="211"/>
      <c r="R405" s="246"/>
      <c r="S405" s="246"/>
      <c r="T405" s="246"/>
    </row>
    <row r="406" spans="2:20" ht="27.75" customHeight="1">
      <c r="B406" s="2" t="s">
        <v>429</v>
      </c>
      <c r="C406" s="2" t="s">
        <v>589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75">
        <f t="shared" si="56"/>
        <v>0</v>
      </c>
      <c r="O406" s="75">
        <f t="shared" si="57"/>
        <v>0</v>
      </c>
      <c r="P406" s="211"/>
      <c r="Q406" s="211"/>
      <c r="R406" s="246"/>
      <c r="S406" s="246"/>
      <c r="T406" s="246"/>
    </row>
    <row r="407" spans="2:20" ht="35.25" customHeight="1">
      <c r="B407" s="18" t="s">
        <v>122</v>
      </c>
      <c r="C407" s="18" t="s">
        <v>740</v>
      </c>
      <c r="D407" s="36">
        <v>0</v>
      </c>
      <c r="E407" s="36">
        <v>0</v>
      </c>
      <c r="F407" s="36">
        <f>F408+F409</f>
        <v>0</v>
      </c>
      <c r="G407" s="36">
        <f aca="true" t="shared" si="59" ref="G407:M407">G408+G409</f>
        <v>0</v>
      </c>
      <c r="H407" s="36">
        <f t="shared" si="59"/>
        <v>0</v>
      </c>
      <c r="I407" s="36">
        <f t="shared" si="59"/>
        <v>0</v>
      </c>
      <c r="J407" s="19">
        <v>0</v>
      </c>
      <c r="K407" s="19">
        <v>0</v>
      </c>
      <c r="L407" s="36">
        <f t="shared" si="59"/>
        <v>0</v>
      </c>
      <c r="M407" s="36">
        <f t="shared" si="59"/>
        <v>0</v>
      </c>
      <c r="N407" s="33">
        <f>F407+H407+L407</f>
        <v>0</v>
      </c>
      <c r="O407" s="33">
        <f>G407+I407+M407</f>
        <v>0</v>
      </c>
      <c r="P407" s="50" t="s">
        <v>741</v>
      </c>
      <c r="Q407" s="50" t="s">
        <v>130</v>
      </c>
      <c r="R407" s="66" t="s">
        <v>131</v>
      </c>
      <c r="S407" s="66">
        <v>100</v>
      </c>
      <c r="T407" s="66">
        <v>100</v>
      </c>
    </row>
    <row r="408" spans="2:20" ht="15" customHeight="1">
      <c r="B408" s="2" t="s">
        <v>30</v>
      </c>
      <c r="C408" s="2" t="s">
        <v>590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75">
        <f t="shared" si="56"/>
        <v>0</v>
      </c>
      <c r="O408" s="75">
        <f t="shared" si="57"/>
        <v>0</v>
      </c>
      <c r="P408" s="210" t="s">
        <v>742</v>
      </c>
      <c r="Q408" s="210" t="s">
        <v>130</v>
      </c>
      <c r="R408" s="245" t="s">
        <v>131</v>
      </c>
      <c r="S408" s="245">
        <v>100</v>
      </c>
      <c r="T408" s="245">
        <v>100</v>
      </c>
    </row>
    <row r="409" spans="2:20" ht="51" customHeight="1">
      <c r="B409" s="2" t="s">
        <v>56</v>
      </c>
      <c r="C409" s="2" t="s">
        <v>591</v>
      </c>
      <c r="D409" s="3">
        <v>0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75">
        <f t="shared" si="56"/>
        <v>0</v>
      </c>
      <c r="O409" s="75">
        <f t="shared" si="57"/>
        <v>0</v>
      </c>
      <c r="P409" s="211"/>
      <c r="Q409" s="211"/>
      <c r="R409" s="246"/>
      <c r="S409" s="246"/>
      <c r="T409" s="246"/>
    </row>
    <row r="410" spans="2:20" ht="38.25" customHeight="1">
      <c r="B410" s="18" t="s">
        <v>126</v>
      </c>
      <c r="C410" s="18" t="s">
        <v>592</v>
      </c>
      <c r="D410" s="36">
        <v>0</v>
      </c>
      <c r="E410" s="36">
        <v>0</v>
      </c>
      <c r="F410" s="36">
        <f>F411</f>
        <v>0</v>
      </c>
      <c r="G410" s="36">
        <f aca="true" t="shared" si="60" ref="G410:M410">G411</f>
        <v>0</v>
      </c>
      <c r="H410" s="36">
        <f t="shared" si="60"/>
        <v>53.42</v>
      </c>
      <c r="I410" s="36">
        <f t="shared" si="60"/>
        <v>53.42</v>
      </c>
      <c r="J410" s="19">
        <v>0</v>
      </c>
      <c r="K410" s="19">
        <v>0</v>
      </c>
      <c r="L410" s="36">
        <f t="shared" si="60"/>
        <v>0</v>
      </c>
      <c r="M410" s="36">
        <f t="shared" si="60"/>
        <v>0</v>
      </c>
      <c r="N410" s="33">
        <f t="shared" si="56"/>
        <v>53.42</v>
      </c>
      <c r="O410" s="33">
        <f t="shared" si="57"/>
        <v>53.42</v>
      </c>
      <c r="P410" s="210" t="s">
        <v>743</v>
      </c>
      <c r="Q410" s="210" t="s">
        <v>130</v>
      </c>
      <c r="R410" s="245" t="s">
        <v>449</v>
      </c>
      <c r="S410" s="245">
        <v>20</v>
      </c>
      <c r="T410" s="245">
        <v>20</v>
      </c>
    </row>
    <row r="411" spans="2:20" ht="35.25" customHeight="1">
      <c r="B411" s="2" t="s">
        <v>32</v>
      </c>
      <c r="C411" s="2" t="s">
        <v>592</v>
      </c>
      <c r="D411" s="3">
        <v>0</v>
      </c>
      <c r="E411" s="3">
        <v>0</v>
      </c>
      <c r="F411" s="3">
        <v>0</v>
      </c>
      <c r="G411" s="3">
        <v>0</v>
      </c>
      <c r="H411" s="3">
        <v>53.42</v>
      </c>
      <c r="I411" s="3">
        <v>53.42</v>
      </c>
      <c r="J411" s="3">
        <v>0</v>
      </c>
      <c r="K411" s="3">
        <v>0</v>
      </c>
      <c r="L411" s="3">
        <v>0</v>
      </c>
      <c r="M411" s="8">
        <v>0</v>
      </c>
      <c r="N411" s="75">
        <f t="shared" si="56"/>
        <v>53.42</v>
      </c>
      <c r="O411" s="75">
        <f t="shared" si="57"/>
        <v>53.42</v>
      </c>
      <c r="P411" s="211"/>
      <c r="Q411" s="211"/>
      <c r="R411" s="246"/>
      <c r="S411" s="246"/>
      <c r="T411" s="246"/>
    </row>
    <row r="412" spans="2:20" ht="26.25" customHeight="1">
      <c r="B412" s="241" t="s">
        <v>744</v>
      </c>
      <c r="C412" s="259"/>
      <c r="D412" s="84">
        <f>D394+D396+D399+D407+D410</f>
        <v>0</v>
      </c>
      <c r="E412" s="84">
        <f aca="true" t="shared" si="61" ref="E412:O412">E394+E396+E399+E407+E410</f>
        <v>0</v>
      </c>
      <c r="F412" s="84">
        <f t="shared" si="61"/>
        <v>0</v>
      </c>
      <c r="G412" s="84">
        <f t="shared" si="61"/>
        <v>0</v>
      </c>
      <c r="H412" s="84">
        <f t="shared" si="61"/>
        <v>53.42</v>
      </c>
      <c r="I412" s="84">
        <f t="shared" si="61"/>
        <v>53.42</v>
      </c>
      <c r="J412" s="84">
        <v>0</v>
      </c>
      <c r="K412" s="84">
        <v>0</v>
      </c>
      <c r="L412" s="84">
        <f t="shared" si="61"/>
        <v>0</v>
      </c>
      <c r="M412" s="84">
        <f t="shared" si="61"/>
        <v>0</v>
      </c>
      <c r="N412" s="84">
        <f t="shared" si="61"/>
        <v>53.42</v>
      </c>
      <c r="O412" s="88">
        <f t="shared" si="61"/>
        <v>53.42</v>
      </c>
      <c r="P412" s="14"/>
      <c r="Q412" s="14"/>
      <c r="R412" s="14"/>
      <c r="S412" s="14"/>
      <c r="T412" s="14"/>
    </row>
    <row r="413" spans="2:20" ht="26.25" customHeight="1">
      <c r="B413" s="196" t="s">
        <v>1312</v>
      </c>
      <c r="C413" s="197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197"/>
      <c r="Q413" s="197"/>
      <c r="R413" s="197"/>
      <c r="S413" s="197"/>
      <c r="T413" s="198"/>
    </row>
    <row r="414" spans="2:20" ht="27" customHeight="1">
      <c r="B414" s="217" t="s">
        <v>745</v>
      </c>
      <c r="C414" s="260"/>
      <c r="D414" s="260"/>
      <c r="E414" s="260"/>
      <c r="F414" s="260"/>
      <c r="G414" s="260"/>
      <c r="H414" s="260"/>
      <c r="I414" s="260"/>
      <c r="J414" s="260"/>
      <c r="K414" s="260"/>
      <c r="L414" s="260"/>
      <c r="M414" s="260"/>
      <c r="N414" s="260"/>
      <c r="O414" s="260"/>
      <c r="P414" s="266"/>
      <c r="Q414" s="266"/>
      <c r="R414" s="266"/>
      <c r="S414" s="266"/>
      <c r="T414" s="266"/>
    </row>
    <row r="415" spans="2:20" ht="53.25" customHeight="1">
      <c r="B415" s="18" t="s">
        <v>118</v>
      </c>
      <c r="C415" s="18" t="s">
        <v>746</v>
      </c>
      <c r="D415" s="36">
        <v>0</v>
      </c>
      <c r="E415" s="36">
        <v>0</v>
      </c>
      <c r="F415" s="36">
        <f>F416</f>
        <v>0</v>
      </c>
      <c r="G415" s="36">
        <f>G416</f>
        <v>0</v>
      </c>
      <c r="H415" s="36">
        <f>H416</f>
        <v>345</v>
      </c>
      <c r="I415" s="36">
        <f>I416</f>
        <v>345</v>
      </c>
      <c r="J415" s="36">
        <v>0</v>
      </c>
      <c r="K415" s="36">
        <v>0</v>
      </c>
      <c r="L415" s="36">
        <f>L416</f>
        <v>0</v>
      </c>
      <c r="M415" s="36">
        <f>M416</f>
        <v>0</v>
      </c>
      <c r="N415" s="33">
        <f>F415+H415+L415</f>
        <v>345</v>
      </c>
      <c r="O415" s="33">
        <f>G415+I415+M415</f>
        <v>345</v>
      </c>
      <c r="P415" s="210" t="s">
        <v>747</v>
      </c>
      <c r="Q415" s="210" t="s">
        <v>130</v>
      </c>
      <c r="R415" s="245" t="s">
        <v>131</v>
      </c>
      <c r="S415" s="245">
        <v>101</v>
      </c>
      <c r="T415" s="267">
        <v>130.3</v>
      </c>
    </row>
    <row r="416" spans="2:20" ht="37.5" customHeight="1">
      <c r="B416" s="10" t="s">
        <v>9</v>
      </c>
      <c r="C416" s="10" t="s">
        <v>593</v>
      </c>
      <c r="D416" s="11">
        <v>0</v>
      </c>
      <c r="E416" s="11">
        <v>0</v>
      </c>
      <c r="F416" s="11">
        <v>0</v>
      </c>
      <c r="G416" s="11">
        <v>0</v>
      </c>
      <c r="H416" s="11">
        <v>345</v>
      </c>
      <c r="I416" s="11">
        <v>345</v>
      </c>
      <c r="J416" s="11">
        <v>0</v>
      </c>
      <c r="K416" s="11">
        <v>0</v>
      </c>
      <c r="L416" s="11">
        <v>0</v>
      </c>
      <c r="M416" s="12">
        <v>0</v>
      </c>
      <c r="N416" s="61">
        <f t="shared" si="56"/>
        <v>345</v>
      </c>
      <c r="O416" s="61">
        <f t="shared" si="57"/>
        <v>345</v>
      </c>
      <c r="P416" s="211"/>
      <c r="Q416" s="211"/>
      <c r="R416" s="246"/>
      <c r="S416" s="246"/>
      <c r="T416" s="268"/>
    </row>
    <row r="417" spans="2:20" ht="73.5" customHeight="1">
      <c r="B417" s="18" t="s">
        <v>120</v>
      </c>
      <c r="C417" s="18" t="s">
        <v>748</v>
      </c>
      <c r="D417" s="36">
        <v>0</v>
      </c>
      <c r="E417" s="36">
        <v>0</v>
      </c>
      <c r="F417" s="36">
        <f>F418</f>
        <v>0</v>
      </c>
      <c r="G417" s="36">
        <f>G418</f>
        <v>0</v>
      </c>
      <c r="H417" s="36">
        <f>H418</f>
        <v>0</v>
      </c>
      <c r="I417" s="36">
        <f>I418</f>
        <v>0</v>
      </c>
      <c r="J417" s="36">
        <v>0</v>
      </c>
      <c r="K417" s="36">
        <v>0</v>
      </c>
      <c r="L417" s="36">
        <f>L418</f>
        <v>0</v>
      </c>
      <c r="M417" s="36">
        <f>M418</f>
        <v>0</v>
      </c>
      <c r="N417" s="33">
        <f t="shared" si="56"/>
        <v>0</v>
      </c>
      <c r="O417" s="33">
        <f t="shared" si="57"/>
        <v>0</v>
      </c>
      <c r="P417" s="210" t="s">
        <v>749</v>
      </c>
      <c r="Q417" s="210" t="s">
        <v>130</v>
      </c>
      <c r="R417" s="245" t="s">
        <v>131</v>
      </c>
      <c r="S417" s="245">
        <v>0</v>
      </c>
      <c r="T417" s="245">
        <v>0</v>
      </c>
    </row>
    <row r="418" spans="2:20" ht="60" customHeight="1">
      <c r="B418" s="2" t="s">
        <v>11</v>
      </c>
      <c r="C418" s="2" t="s">
        <v>594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8">
        <v>0</v>
      </c>
      <c r="N418" s="75">
        <f t="shared" si="56"/>
        <v>0</v>
      </c>
      <c r="O418" s="75">
        <f t="shared" si="57"/>
        <v>0</v>
      </c>
      <c r="P418" s="211"/>
      <c r="Q418" s="211"/>
      <c r="R418" s="246"/>
      <c r="S418" s="246"/>
      <c r="T418" s="246"/>
    </row>
    <row r="419" spans="2:20" ht="45" customHeight="1">
      <c r="B419" s="18" t="s">
        <v>123</v>
      </c>
      <c r="C419" s="18" t="s">
        <v>750</v>
      </c>
      <c r="D419" s="36">
        <v>0</v>
      </c>
      <c r="E419" s="36">
        <v>0</v>
      </c>
      <c r="F419" s="36">
        <f>F420</f>
        <v>0</v>
      </c>
      <c r="G419" s="36">
        <f>G420</f>
        <v>0</v>
      </c>
      <c r="H419" s="36">
        <f>H420</f>
        <v>0</v>
      </c>
      <c r="I419" s="36">
        <f>I420</f>
        <v>0</v>
      </c>
      <c r="J419" s="36">
        <v>0</v>
      </c>
      <c r="K419" s="36">
        <v>0</v>
      </c>
      <c r="L419" s="36">
        <f>L420</f>
        <v>0</v>
      </c>
      <c r="M419" s="36">
        <f>M420</f>
        <v>0</v>
      </c>
      <c r="N419" s="33">
        <f>F419+H419+L419</f>
        <v>0</v>
      </c>
      <c r="O419" s="33">
        <f>G419+I419+M419</f>
        <v>0</v>
      </c>
      <c r="P419" s="116" t="s">
        <v>204</v>
      </c>
      <c r="Q419" s="116" t="s">
        <v>204</v>
      </c>
      <c r="R419" s="116" t="s">
        <v>204</v>
      </c>
      <c r="S419" s="116" t="s">
        <v>204</v>
      </c>
      <c r="T419" s="116" t="s">
        <v>204</v>
      </c>
    </row>
    <row r="420" spans="2:20" ht="72.75" customHeight="1">
      <c r="B420" s="2" t="s">
        <v>26</v>
      </c>
      <c r="C420" s="2" t="s">
        <v>595</v>
      </c>
      <c r="D420" s="3">
        <v>0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8">
        <v>0</v>
      </c>
      <c r="N420" s="75">
        <f t="shared" si="56"/>
        <v>0</v>
      </c>
      <c r="O420" s="75">
        <f t="shared" si="57"/>
        <v>0</v>
      </c>
      <c r="P420" s="116" t="s">
        <v>204</v>
      </c>
      <c r="Q420" s="116" t="s">
        <v>204</v>
      </c>
      <c r="R420" s="116" t="s">
        <v>204</v>
      </c>
      <c r="S420" s="116" t="s">
        <v>204</v>
      </c>
      <c r="T420" s="116" t="s">
        <v>204</v>
      </c>
    </row>
    <row r="421" spans="2:20" ht="57" customHeight="1">
      <c r="B421" s="18" t="s">
        <v>122</v>
      </c>
      <c r="C421" s="18" t="s">
        <v>751</v>
      </c>
      <c r="D421" s="36">
        <v>0</v>
      </c>
      <c r="E421" s="36">
        <v>0</v>
      </c>
      <c r="F421" s="36">
        <f>F422+F423+F424</f>
        <v>0</v>
      </c>
      <c r="G421" s="36">
        <f aca="true" t="shared" si="62" ref="G421:M421">G422+G423+G424</f>
        <v>0</v>
      </c>
      <c r="H421" s="36">
        <f t="shared" si="62"/>
        <v>0</v>
      </c>
      <c r="I421" s="36">
        <f t="shared" si="62"/>
        <v>0</v>
      </c>
      <c r="J421" s="36">
        <v>0</v>
      </c>
      <c r="K421" s="36">
        <v>0</v>
      </c>
      <c r="L421" s="36">
        <f t="shared" si="62"/>
        <v>250</v>
      </c>
      <c r="M421" s="36">
        <f t="shared" si="62"/>
        <v>250</v>
      </c>
      <c r="N421" s="33">
        <f t="shared" si="56"/>
        <v>250</v>
      </c>
      <c r="O421" s="33">
        <f t="shared" si="57"/>
        <v>250</v>
      </c>
      <c r="P421" s="48" t="s">
        <v>752</v>
      </c>
      <c r="Q421" s="48" t="s">
        <v>472</v>
      </c>
      <c r="R421" s="49" t="s">
        <v>449</v>
      </c>
      <c r="S421" s="49">
        <v>7</v>
      </c>
      <c r="T421" s="49">
        <v>7</v>
      </c>
    </row>
    <row r="422" spans="2:20" ht="59.25" customHeight="1">
      <c r="B422" s="2" t="s">
        <v>30</v>
      </c>
      <c r="C422" s="2" t="s">
        <v>596</v>
      </c>
      <c r="D422" s="3">
        <v>0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70</v>
      </c>
      <c r="M422" s="8">
        <v>70</v>
      </c>
      <c r="N422" s="75">
        <f t="shared" si="56"/>
        <v>70</v>
      </c>
      <c r="O422" s="75">
        <f t="shared" si="57"/>
        <v>70</v>
      </c>
      <c r="P422" s="50" t="s">
        <v>753</v>
      </c>
      <c r="Q422" s="50" t="s">
        <v>472</v>
      </c>
      <c r="R422" s="66" t="s">
        <v>107</v>
      </c>
      <c r="S422" s="66">
        <v>10</v>
      </c>
      <c r="T422" s="66">
        <v>10</v>
      </c>
    </row>
    <row r="423" spans="2:20" ht="109.5" customHeight="1">
      <c r="B423" s="2" t="s">
        <v>56</v>
      </c>
      <c r="C423" s="2" t="s">
        <v>597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150</v>
      </c>
      <c r="M423" s="8">
        <v>150</v>
      </c>
      <c r="N423" s="75">
        <f t="shared" si="56"/>
        <v>150</v>
      </c>
      <c r="O423" s="75">
        <f t="shared" si="57"/>
        <v>150</v>
      </c>
      <c r="P423" s="210" t="s">
        <v>754</v>
      </c>
      <c r="Q423" s="210" t="s">
        <v>130</v>
      </c>
      <c r="R423" s="245" t="s">
        <v>131</v>
      </c>
      <c r="S423" s="245">
        <v>100</v>
      </c>
      <c r="T423" s="245">
        <v>100</v>
      </c>
    </row>
    <row r="424" spans="2:20" ht="94.5" customHeight="1">
      <c r="B424" s="2" t="s">
        <v>598</v>
      </c>
      <c r="C424" s="2" t="s">
        <v>599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30</v>
      </c>
      <c r="M424" s="8">
        <v>30</v>
      </c>
      <c r="N424" s="75">
        <f t="shared" si="56"/>
        <v>30</v>
      </c>
      <c r="O424" s="75">
        <f t="shared" si="57"/>
        <v>30</v>
      </c>
      <c r="P424" s="211"/>
      <c r="Q424" s="211"/>
      <c r="R424" s="246"/>
      <c r="S424" s="246"/>
      <c r="T424" s="246"/>
    </row>
    <row r="425" spans="2:20" ht="27" customHeight="1">
      <c r="B425" s="241" t="s">
        <v>755</v>
      </c>
      <c r="C425" s="259"/>
      <c r="D425" s="84">
        <f>D415+D417+D419+D421</f>
        <v>0</v>
      </c>
      <c r="E425" s="84">
        <f aca="true" t="shared" si="63" ref="E425:O425">E415+E417+E419+E421</f>
        <v>0</v>
      </c>
      <c r="F425" s="84">
        <f t="shared" si="63"/>
        <v>0</v>
      </c>
      <c r="G425" s="84">
        <f t="shared" si="63"/>
        <v>0</v>
      </c>
      <c r="H425" s="84">
        <f t="shared" si="63"/>
        <v>345</v>
      </c>
      <c r="I425" s="84">
        <f t="shared" si="63"/>
        <v>345</v>
      </c>
      <c r="J425" s="84">
        <v>0</v>
      </c>
      <c r="K425" s="84">
        <v>0</v>
      </c>
      <c r="L425" s="84">
        <f t="shared" si="63"/>
        <v>250</v>
      </c>
      <c r="M425" s="84">
        <f t="shared" si="63"/>
        <v>250</v>
      </c>
      <c r="N425" s="84">
        <f>N415+N417+N419+N421</f>
        <v>595</v>
      </c>
      <c r="O425" s="84">
        <f t="shared" si="63"/>
        <v>595</v>
      </c>
      <c r="P425" s="14"/>
      <c r="Q425" s="14"/>
      <c r="R425" s="14"/>
      <c r="S425" s="14"/>
      <c r="T425" s="14"/>
    </row>
    <row r="426" spans="2:20" ht="27" customHeight="1">
      <c r="B426" s="224" t="s">
        <v>1328</v>
      </c>
      <c r="C426" s="225"/>
      <c r="D426" s="225"/>
      <c r="E426" s="225"/>
      <c r="F426" s="225"/>
      <c r="G426" s="225"/>
      <c r="H426" s="225"/>
      <c r="I426" s="225"/>
      <c r="J426" s="225"/>
      <c r="K426" s="225"/>
      <c r="L426" s="225"/>
      <c r="M426" s="225"/>
      <c r="N426" s="225"/>
      <c r="O426" s="225"/>
      <c r="P426" s="225"/>
      <c r="Q426" s="225"/>
      <c r="R426" s="225"/>
      <c r="S426" s="225"/>
      <c r="T426" s="226"/>
    </row>
    <row r="427" spans="2:20" ht="28.5" customHeight="1">
      <c r="B427" s="217" t="s">
        <v>756</v>
      </c>
      <c r="C427" s="260"/>
      <c r="D427" s="260"/>
      <c r="E427" s="260"/>
      <c r="F427" s="260"/>
      <c r="G427" s="260"/>
      <c r="H427" s="260"/>
      <c r="I427" s="260"/>
      <c r="J427" s="260"/>
      <c r="K427" s="260"/>
      <c r="L427" s="260"/>
      <c r="M427" s="260"/>
      <c r="N427" s="260"/>
      <c r="O427" s="260"/>
      <c r="P427" s="228"/>
      <c r="Q427" s="228"/>
      <c r="R427" s="228"/>
      <c r="S427" s="228"/>
      <c r="T427" s="228"/>
    </row>
    <row r="428" spans="2:20" ht="70.5" customHeight="1">
      <c r="B428" s="18" t="s">
        <v>118</v>
      </c>
      <c r="C428" s="18" t="s">
        <v>757</v>
      </c>
      <c r="D428" s="36">
        <v>0</v>
      </c>
      <c r="E428" s="36">
        <v>0</v>
      </c>
      <c r="F428" s="36">
        <f>F429+F430+F431+F432+F433+F434</f>
        <v>3253.8</v>
      </c>
      <c r="G428" s="36">
        <f aca="true" t="shared" si="64" ref="G428:M428">G429+G430+G431+G432+G433+G434</f>
        <v>2947</v>
      </c>
      <c r="H428" s="36">
        <f t="shared" si="64"/>
        <v>44907</v>
      </c>
      <c r="I428" s="36">
        <f t="shared" si="64"/>
        <v>41563.399999999994</v>
      </c>
      <c r="J428" s="36">
        <v>0</v>
      </c>
      <c r="K428" s="36">
        <v>0</v>
      </c>
      <c r="L428" s="36">
        <f t="shared" si="64"/>
        <v>0</v>
      </c>
      <c r="M428" s="36">
        <f t="shared" si="64"/>
        <v>0</v>
      </c>
      <c r="N428" s="33">
        <f>F428+H428+L428</f>
        <v>48160.8</v>
      </c>
      <c r="O428" s="33">
        <f>G428+I428+M428</f>
        <v>44510.399999999994</v>
      </c>
      <c r="P428" s="50" t="s">
        <v>758</v>
      </c>
      <c r="Q428" s="50" t="s">
        <v>338</v>
      </c>
      <c r="R428" s="66" t="s">
        <v>759</v>
      </c>
      <c r="S428" s="66" t="s">
        <v>760</v>
      </c>
      <c r="T428" s="66">
        <v>16925</v>
      </c>
    </row>
    <row r="429" spans="2:20" ht="27" customHeight="1">
      <c r="B429" s="10" t="s">
        <v>9</v>
      </c>
      <c r="C429" s="10" t="s">
        <v>600</v>
      </c>
      <c r="D429" s="11">
        <v>0</v>
      </c>
      <c r="E429" s="11">
        <v>0</v>
      </c>
      <c r="F429" s="11">
        <v>0</v>
      </c>
      <c r="G429" s="11">
        <v>0</v>
      </c>
      <c r="H429" s="11">
        <v>28802.4</v>
      </c>
      <c r="I429" s="11">
        <v>26668.5</v>
      </c>
      <c r="J429" s="11">
        <v>0</v>
      </c>
      <c r="K429" s="11">
        <v>0</v>
      </c>
      <c r="L429" s="11">
        <v>0</v>
      </c>
      <c r="M429" s="11">
        <v>0</v>
      </c>
      <c r="N429" s="106">
        <f t="shared" si="56"/>
        <v>28802.4</v>
      </c>
      <c r="O429" s="106">
        <f t="shared" si="57"/>
        <v>26668.5</v>
      </c>
      <c r="P429" s="210" t="s">
        <v>761</v>
      </c>
      <c r="Q429" s="210" t="s">
        <v>305</v>
      </c>
      <c r="R429" s="245" t="s">
        <v>762</v>
      </c>
      <c r="S429" s="263">
        <v>3484</v>
      </c>
      <c r="T429" s="263">
        <v>3026</v>
      </c>
    </row>
    <row r="430" spans="2:20" ht="39" customHeight="1">
      <c r="B430" s="2" t="s">
        <v>37</v>
      </c>
      <c r="C430" s="2" t="s">
        <v>601</v>
      </c>
      <c r="D430" s="3">
        <v>0</v>
      </c>
      <c r="E430" s="3">
        <v>0</v>
      </c>
      <c r="F430" s="3">
        <v>0</v>
      </c>
      <c r="G430" s="3">
        <v>0</v>
      </c>
      <c r="H430" s="3">
        <v>9529.5</v>
      </c>
      <c r="I430" s="3">
        <v>8780.2</v>
      </c>
      <c r="J430" s="11">
        <v>0</v>
      </c>
      <c r="K430" s="11">
        <v>0</v>
      </c>
      <c r="L430" s="3">
        <v>0</v>
      </c>
      <c r="M430" s="3">
        <v>0</v>
      </c>
      <c r="N430" s="75">
        <f t="shared" si="56"/>
        <v>9529.5</v>
      </c>
      <c r="O430" s="75">
        <f t="shared" si="57"/>
        <v>8780.2</v>
      </c>
      <c r="P430" s="211"/>
      <c r="Q430" s="211"/>
      <c r="R430" s="246"/>
      <c r="S430" s="264"/>
      <c r="T430" s="264"/>
    </row>
    <row r="431" spans="2:20" ht="33" customHeight="1">
      <c r="B431" s="2" t="s">
        <v>39</v>
      </c>
      <c r="C431" s="2" t="s">
        <v>602</v>
      </c>
      <c r="D431" s="3">
        <v>0</v>
      </c>
      <c r="E431" s="3">
        <v>0</v>
      </c>
      <c r="F431" s="3">
        <v>0</v>
      </c>
      <c r="G431" s="3">
        <v>0</v>
      </c>
      <c r="H431" s="3">
        <v>6575.1</v>
      </c>
      <c r="I431" s="3">
        <v>6114.7</v>
      </c>
      <c r="J431" s="11">
        <v>0</v>
      </c>
      <c r="K431" s="11">
        <v>0</v>
      </c>
      <c r="L431" s="3">
        <v>0</v>
      </c>
      <c r="M431" s="3">
        <v>0</v>
      </c>
      <c r="N431" s="75">
        <f t="shared" si="56"/>
        <v>6575.1</v>
      </c>
      <c r="O431" s="75">
        <f t="shared" si="57"/>
        <v>6114.7</v>
      </c>
      <c r="P431" s="211"/>
      <c r="Q431" s="211"/>
      <c r="R431" s="246"/>
      <c r="S431" s="264"/>
      <c r="T431" s="264"/>
    </row>
    <row r="432" spans="2:20" ht="37.5" customHeight="1">
      <c r="B432" s="2" t="s">
        <v>220</v>
      </c>
      <c r="C432" s="2" t="s">
        <v>603</v>
      </c>
      <c r="D432" s="3">
        <v>0</v>
      </c>
      <c r="E432" s="3">
        <v>0</v>
      </c>
      <c r="F432" s="3">
        <v>1622.3</v>
      </c>
      <c r="G432" s="3">
        <v>1621.1</v>
      </c>
      <c r="H432" s="3">
        <v>0</v>
      </c>
      <c r="I432" s="3">
        <v>0</v>
      </c>
      <c r="J432" s="11">
        <v>0</v>
      </c>
      <c r="K432" s="11">
        <v>0</v>
      </c>
      <c r="L432" s="3">
        <v>0</v>
      </c>
      <c r="M432" s="8">
        <v>0</v>
      </c>
      <c r="N432" s="75">
        <f t="shared" si="56"/>
        <v>1622.3</v>
      </c>
      <c r="O432" s="75">
        <f t="shared" si="57"/>
        <v>1621.1</v>
      </c>
      <c r="P432" s="211"/>
      <c r="Q432" s="211"/>
      <c r="R432" s="246"/>
      <c r="S432" s="264"/>
      <c r="T432" s="264"/>
    </row>
    <row r="433" spans="2:20" ht="36" customHeight="1">
      <c r="B433" s="2" t="s">
        <v>222</v>
      </c>
      <c r="C433" s="2" t="s">
        <v>604</v>
      </c>
      <c r="D433" s="3">
        <v>0</v>
      </c>
      <c r="E433" s="3">
        <v>0</v>
      </c>
      <c r="F433" s="3">
        <v>1597.5</v>
      </c>
      <c r="G433" s="3">
        <v>1291.9</v>
      </c>
      <c r="H433" s="3">
        <v>0</v>
      </c>
      <c r="I433" s="3">
        <v>0</v>
      </c>
      <c r="J433" s="11">
        <v>0</v>
      </c>
      <c r="K433" s="11">
        <v>0</v>
      </c>
      <c r="L433" s="3">
        <v>0</v>
      </c>
      <c r="M433" s="8">
        <v>0</v>
      </c>
      <c r="N433" s="75">
        <f t="shared" si="56"/>
        <v>1597.5</v>
      </c>
      <c r="O433" s="75">
        <f t="shared" si="57"/>
        <v>1291.9</v>
      </c>
      <c r="P433" s="211"/>
      <c r="Q433" s="211"/>
      <c r="R433" s="246"/>
      <c r="S433" s="264"/>
      <c r="T433" s="264"/>
    </row>
    <row r="434" spans="2:20" ht="49.5" customHeight="1">
      <c r="B434" s="22" t="s">
        <v>224</v>
      </c>
      <c r="C434" s="22" t="s">
        <v>605</v>
      </c>
      <c r="D434" s="21">
        <v>0</v>
      </c>
      <c r="E434" s="21">
        <v>0</v>
      </c>
      <c r="F434" s="21">
        <v>34</v>
      </c>
      <c r="G434" s="21">
        <v>34</v>
      </c>
      <c r="H434" s="21">
        <v>0</v>
      </c>
      <c r="I434" s="21">
        <v>0</v>
      </c>
      <c r="J434" s="11">
        <v>0</v>
      </c>
      <c r="K434" s="11">
        <v>0</v>
      </c>
      <c r="L434" s="21">
        <v>0</v>
      </c>
      <c r="M434" s="27">
        <v>0</v>
      </c>
      <c r="N434" s="75">
        <f t="shared" si="56"/>
        <v>34</v>
      </c>
      <c r="O434" s="75">
        <f t="shared" si="57"/>
        <v>34</v>
      </c>
      <c r="P434" s="261"/>
      <c r="Q434" s="261"/>
      <c r="R434" s="262"/>
      <c r="S434" s="265"/>
      <c r="T434" s="265"/>
    </row>
    <row r="435" spans="2:20" ht="27" customHeight="1">
      <c r="B435" s="227" t="s">
        <v>763</v>
      </c>
      <c r="C435" s="227"/>
      <c r="D435" s="83">
        <f>D428</f>
        <v>0</v>
      </c>
      <c r="E435" s="83">
        <f aca="true" t="shared" si="65" ref="E435:O435">E428</f>
        <v>0</v>
      </c>
      <c r="F435" s="83">
        <f t="shared" si="65"/>
        <v>3253.8</v>
      </c>
      <c r="G435" s="83">
        <f t="shared" si="65"/>
        <v>2947</v>
      </c>
      <c r="H435" s="83">
        <f t="shared" si="65"/>
        <v>44907</v>
      </c>
      <c r="I435" s="83">
        <f t="shared" si="65"/>
        <v>41563.399999999994</v>
      </c>
      <c r="J435" s="83">
        <v>0</v>
      </c>
      <c r="K435" s="83">
        <v>0</v>
      </c>
      <c r="L435" s="83">
        <f t="shared" si="65"/>
        <v>0</v>
      </c>
      <c r="M435" s="83">
        <f t="shared" si="65"/>
        <v>0</v>
      </c>
      <c r="N435" s="83">
        <f t="shared" si="65"/>
        <v>48160.8</v>
      </c>
      <c r="O435" s="83">
        <f t="shared" si="65"/>
        <v>44510.399999999994</v>
      </c>
      <c r="P435" s="9"/>
      <c r="Q435" s="9"/>
      <c r="R435" s="9"/>
      <c r="S435" s="9"/>
      <c r="T435" s="9"/>
    </row>
    <row r="436" spans="2:20" ht="27" customHeight="1">
      <c r="B436" s="224" t="s">
        <v>1329</v>
      </c>
      <c r="C436" s="225"/>
      <c r="D436" s="225"/>
      <c r="E436" s="225"/>
      <c r="F436" s="225"/>
      <c r="G436" s="225"/>
      <c r="H436" s="225"/>
      <c r="I436" s="225"/>
      <c r="J436" s="225"/>
      <c r="K436" s="225"/>
      <c r="L436" s="225"/>
      <c r="M436" s="225"/>
      <c r="N436" s="225"/>
      <c r="O436" s="225"/>
      <c r="P436" s="225"/>
      <c r="Q436" s="225"/>
      <c r="R436" s="225"/>
      <c r="S436" s="225"/>
      <c r="T436" s="226"/>
    </row>
    <row r="437" spans="2:20" ht="25.5" customHeight="1">
      <c r="B437" s="217" t="s">
        <v>764</v>
      </c>
      <c r="C437" s="228"/>
      <c r="D437" s="228"/>
      <c r="E437" s="228"/>
      <c r="F437" s="228"/>
      <c r="G437" s="228"/>
      <c r="H437" s="228"/>
      <c r="I437" s="228"/>
      <c r="J437" s="228"/>
      <c r="K437" s="228"/>
      <c r="L437" s="228"/>
      <c r="M437" s="228"/>
      <c r="N437" s="228"/>
      <c r="O437" s="228"/>
      <c r="P437" s="228"/>
      <c r="Q437" s="228"/>
      <c r="R437" s="228"/>
      <c r="S437" s="228"/>
      <c r="T437" s="228"/>
    </row>
    <row r="438" spans="2:20" ht="39" customHeight="1">
      <c r="B438" s="15" t="s">
        <v>118</v>
      </c>
      <c r="C438" s="15" t="s">
        <v>765</v>
      </c>
      <c r="D438" s="36">
        <v>0</v>
      </c>
      <c r="E438" s="36">
        <v>0</v>
      </c>
      <c r="F438" s="36">
        <f>F439+F440+F441</f>
        <v>0</v>
      </c>
      <c r="G438" s="36">
        <f>G439+G440+G441</f>
        <v>0</v>
      </c>
      <c r="H438" s="36">
        <f aca="true" t="shared" si="66" ref="H438:O438">H439+H440+H441</f>
        <v>13880.8</v>
      </c>
      <c r="I438" s="36">
        <f t="shared" si="66"/>
        <v>13750</v>
      </c>
      <c r="J438" s="36">
        <v>0</v>
      </c>
      <c r="K438" s="36">
        <v>0</v>
      </c>
      <c r="L438" s="36">
        <f t="shared" si="66"/>
        <v>0</v>
      </c>
      <c r="M438" s="36">
        <f t="shared" si="66"/>
        <v>0</v>
      </c>
      <c r="N438" s="36">
        <f t="shared" si="66"/>
        <v>13880.8</v>
      </c>
      <c r="O438" s="36">
        <f t="shared" si="66"/>
        <v>13750</v>
      </c>
      <c r="P438" s="50" t="s">
        <v>767</v>
      </c>
      <c r="Q438" s="50" t="s">
        <v>706</v>
      </c>
      <c r="R438" s="66" t="s">
        <v>768</v>
      </c>
      <c r="S438" s="66">
        <v>245</v>
      </c>
      <c r="T438" s="66">
        <v>240.1</v>
      </c>
    </row>
    <row r="439" spans="2:20" ht="26.25" customHeight="1">
      <c r="B439" s="2" t="s">
        <v>9</v>
      </c>
      <c r="C439" s="2" t="s">
        <v>606</v>
      </c>
      <c r="D439" s="3">
        <v>0</v>
      </c>
      <c r="E439" s="3">
        <v>0</v>
      </c>
      <c r="F439" s="3">
        <v>0</v>
      </c>
      <c r="G439" s="3">
        <v>0</v>
      </c>
      <c r="H439" s="3">
        <v>9929.5</v>
      </c>
      <c r="I439" s="3">
        <v>9913.8</v>
      </c>
      <c r="J439" s="3">
        <v>0</v>
      </c>
      <c r="K439" s="3">
        <v>0</v>
      </c>
      <c r="L439" s="3">
        <v>0</v>
      </c>
      <c r="M439" s="8">
        <v>0</v>
      </c>
      <c r="N439" s="75">
        <f t="shared" si="56"/>
        <v>9929.5</v>
      </c>
      <c r="O439" s="75">
        <f t="shared" si="57"/>
        <v>9913.8</v>
      </c>
      <c r="P439" s="210" t="s">
        <v>769</v>
      </c>
      <c r="Q439" s="210" t="s">
        <v>130</v>
      </c>
      <c r="R439" s="245" t="s">
        <v>204</v>
      </c>
      <c r="S439" s="245">
        <v>0</v>
      </c>
      <c r="T439" s="245">
        <v>0</v>
      </c>
    </row>
    <row r="440" spans="2:20" ht="24.75" customHeight="1">
      <c r="B440" s="2" t="s">
        <v>37</v>
      </c>
      <c r="C440" s="2" t="s">
        <v>607</v>
      </c>
      <c r="D440" s="3">
        <v>0</v>
      </c>
      <c r="E440" s="3">
        <v>0</v>
      </c>
      <c r="F440" s="3">
        <v>0</v>
      </c>
      <c r="G440" s="3">
        <v>0</v>
      </c>
      <c r="H440" s="3">
        <v>3951.3</v>
      </c>
      <c r="I440" s="3">
        <v>3836.2</v>
      </c>
      <c r="J440" s="3">
        <v>0</v>
      </c>
      <c r="K440" s="3">
        <v>0</v>
      </c>
      <c r="L440" s="3">
        <v>0</v>
      </c>
      <c r="M440" s="8">
        <v>0</v>
      </c>
      <c r="N440" s="75">
        <f t="shared" si="56"/>
        <v>3951.3</v>
      </c>
      <c r="O440" s="75">
        <f t="shared" si="57"/>
        <v>3836.2</v>
      </c>
      <c r="P440" s="211"/>
      <c r="Q440" s="211"/>
      <c r="R440" s="246"/>
      <c r="S440" s="246"/>
      <c r="T440" s="246"/>
    </row>
    <row r="441" spans="2:20" ht="30" customHeight="1">
      <c r="B441" s="2" t="s">
        <v>39</v>
      </c>
      <c r="C441" s="2" t="s">
        <v>608</v>
      </c>
      <c r="D441" s="3">
        <v>0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8">
        <v>0</v>
      </c>
      <c r="N441" s="75">
        <f t="shared" si="56"/>
        <v>0</v>
      </c>
      <c r="O441" s="75">
        <f t="shared" si="57"/>
        <v>0</v>
      </c>
      <c r="P441" s="211"/>
      <c r="Q441" s="211"/>
      <c r="R441" s="246"/>
      <c r="S441" s="246"/>
      <c r="T441" s="246"/>
    </row>
    <row r="442" spans="2:20" ht="21" customHeight="1">
      <c r="B442" s="227" t="s">
        <v>766</v>
      </c>
      <c r="C442" s="227"/>
      <c r="D442" s="83">
        <f>D438</f>
        <v>0</v>
      </c>
      <c r="E442" s="83">
        <f aca="true" t="shared" si="67" ref="E442:O442">E438</f>
        <v>0</v>
      </c>
      <c r="F442" s="83">
        <f t="shared" si="67"/>
        <v>0</v>
      </c>
      <c r="G442" s="83">
        <f t="shared" si="67"/>
        <v>0</v>
      </c>
      <c r="H442" s="83">
        <f t="shared" si="67"/>
        <v>13880.8</v>
      </c>
      <c r="I442" s="83">
        <f t="shared" si="67"/>
        <v>13750</v>
      </c>
      <c r="J442" s="83">
        <v>0</v>
      </c>
      <c r="K442" s="83">
        <v>0</v>
      </c>
      <c r="L442" s="83">
        <f t="shared" si="67"/>
        <v>0</v>
      </c>
      <c r="M442" s="83">
        <f t="shared" si="67"/>
        <v>0</v>
      </c>
      <c r="N442" s="83">
        <f t="shared" si="67"/>
        <v>13880.8</v>
      </c>
      <c r="O442" s="83">
        <f t="shared" si="67"/>
        <v>13750</v>
      </c>
      <c r="P442" s="9"/>
      <c r="Q442" s="9"/>
      <c r="R442" s="9"/>
      <c r="S442" s="9"/>
      <c r="T442" s="9"/>
    </row>
    <row r="443" spans="2:20" ht="31.5" customHeight="1">
      <c r="B443" s="196" t="s">
        <v>1315</v>
      </c>
      <c r="C443" s="197"/>
      <c r="D443" s="197"/>
      <c r="E443" s="197"/>
      <c r="F443" s="197"/>
      <c r="G443" s="197"/>
      <c r="H443" s="197"/>
      <c r="I443" s="197"/>
      <c r="J443" s="197"/>
      <c r="K443" s="197"/>
      <c r="L443" s="197"/>
      <c r="M443" s="197"/>
      <c r="N443" s="197"/>
      <c r="O443" s="197"/>
      <c r="P443" s="197"/>
      <c r="Q443" s="197"/>
      <c r="R443" s="197"/>
      <c r="S443" s="197"/>
      <c r="T443" s="198"/>
    </row>
    <row r="444" spans="2:20" ht="24.75" customHeight="1">
      <c r="B444" s="253" t="s">
        <v>105</v>
      </c>
      <c r="C444" s="254"/>
      <c r="D444" s="114">
        <f>D317+D344+D359+D382+D391+D412+D425+D435+D442</f>
        <v>0</v>
      </c>
      <c r="E444" s="114">
        <f aca="true" t="shared" si="68" ref="E444:O444">E317+E344+E359+E382+E391+E412+E425+E435+E442</f>
        <v>0</v>
      </c>
      <c r="F444" s="114">
        <f t="shared" si="68"/>
        <v>7651.3</v>
      </c>
      <c r="G444" s="114">
        <f t="shared" si="68"/>
        <v>7212.52</v>
      </c>
      <c r="H444" s="114">
        <f t="shared" si="68"/>
        <v>76584.72</v>
      </c>
      <c r="I444" s="114">
        <f t="shared" si="68"/>
        <v>72782.04</v>
      </c>
      <c r="J444" s="114">
        <v>0</v>
      </c>
      <c r="K444" s="114">
        <v>0</v>
      </c>
      <c r="L444" s="114">
        <f t="shared" si="68"/>
        <v>426.19</v>
      </c>
      <c r="M444" s="114">
        <f t="shared" si="68"/>
        <v>426.19</v>
      </c>
      <c r="N444" s="114">
        <f t="shared" si="68"/>
        <v>84662.21</v>
      </c>
      <c r="O444" s="114">
        <f t="shared" si="68"/>
        <v>80420.75</v>
      </c>
      <c r="P444" s="153"/>
      <c r="Q444" s="153"/>
      <c r="R444" s="153"/>
      <c r="S444" s="153"/>
      <c r="T444" s="153"/>
    </row>
    <row r="445" spans="2:20" ht="24.75" customHeight="1">
      <c r="B445" s="199" t="s">
        <v>1335</v>
      </c>
      <c r="C445" s="320"/>
      <c r="D445" s="320"/>
      <c r="E445" s="320"/>
      <c r="F445" s="320"/>
      <c r="G445" s="320"/>
      <c r="H445" s="320"/>
      <c r="I445" s="320"/>
      <c r="J445" s="320"/>
      <c r="K445" s="320"/>
      <c r="L445" s="320"/>
      <c r="M445" s="320"/>
      <c r="N445" s="320"/>
      <c r="O445" s="320"/>
      <c r="P445" s="320"/>
      <c r="Q445" s="320"/>
      <c r="R445" s="320"/>
      <c r="S445" s="320"/>
      <c r="T445" s="321"/>
    </row>
    <row r="446" spans="2:20" ht="41.25" customHeight="1">
      <c r="B446" s="255" t="s">
        <v>0</v>
      </c>
      <c r="C446" s="255" t="s">
        <v>1</v>
      </c>
      <c r="D446" s="196" t="s">
        <v>272</v>
      </c>
      <c r="E446" s="256"/>
      <c r="F446" s="257" t="s">
        <v>106</v>
      </c>
      <c r="G446" s="258"/>
      <c r="H446" s="215" t="s">
        <v>109</v>
      </c>
      <c r="I446" s="216"/>
      <c r="J446" s="387" t="s">
        <v>900</v>
      </c>
      <c r="K446" s="388"/>
      <c r="L446" s="215" t="s">
        <v>110</v>
      </c>
      <c r="M446" s="216"/>
      <c r="N446" s="215" t="s">
        <v>154</v>
      </c>
      <c r="O446" s="216"/>
      <c r="P446" s="204" t="s">
        <v>111</v>
      </c>
      <c r="Q446" s="204" t="s">
        <v>112</v>
      </c>
      <c r="R446" s="204" t="s">
        <v>113</v>
      </c>
      <c r="S446" s="204" t="s">
        <v>114</v>
      </c>
      <c r="T446" s="204" t="s">
        <v>115</v>
      </c>
    </row>
    <row r="447" spans="2:20" ht="57.75" customHeight="1">
      <c r="B447" s="233"/>
      <c r="C447" s="234"/>
      <c r="D447" s="6" t="s">
        <v>2</v>
      </c>
      <c r="E447" s="6" t="s">
        <v>3</v>
      </c>
      <c r="F447" s="5" t="s">
        <v>2</v>
      </c>
      <c r="G447" s="7" t="s">
        <v>3</v>
      </c>
      <c r="H447" s="6" t="s">
        <v>2</v>
      </c>
      <c r="I447" s="6" t="s">
        <v>3</v>
      </c>
      <c r="J447" s="6" t="s">
        <v>2</v>
      </c>
      <c r="K447" s="6" t="s">
        <v>3</v>
      </c>
      <c r="L447" s="6" t="s">
        <v>2</v>
      </c>
      <c r="M447" s="6" t="s">
        <v>3</v>
      </c>
      <c r="N447" s="6" t="s">
        <v>2</v>
      </c>
      <c r="O447" s="6" t="s">
        <v>3</v>
      </c>
      <c r="P447" s="204"/>
      <c r="Q447" s="204"/>
      <c r="R447" s="204"/>
      <c r="S447" s="204"/>
      <c r="T447" s="204"/>
    </row>
    <row r="448" spans="2:20" ht="14.25" customHeight="1">
      <c r="B448" s="13" t="s">
        <v>4</v>
      </c>
      <c r="C448" s="13" t="s">
        <v>5</v>
      </c>
      <c r="D448" s="13" t="s">
        <v>6</v>
      </c>
      <c r="E448" s="13" t="s">
        <v>449</v>
      </c>
      <c r="F448" s="13" t="s">
        <v>7</v>
      </c>
      <c r="G448" s="13" t="s">
        <v>8</v>
      </c>
      <c r="H448" s="13" t="s">
        <v>770</v>
      </c>
      <c r="I448" s="13" t="s">
        <v>771</v>
      </c>
      <c r="J448" s="13" t="s">
        <v>107</v>
      </c>
      <c r="K448" s="13" t="s">
        <v>772</v>
      </c>
      <c r="L448" s="13" t="s">
        <v>107</v>
      </c>
      <c r="M448" s="13" t="s">
        <v>772</v>
      </c>
      <c r="N448" s="13" t="s">
        <v>773</v>
      </c>
      <c r="O448" s="13" t="s">
        <v>108</v>
      </c>
      <c r="P448" s="13" t="s">
        <v>774</v>
      </c>
      <c r="Q448" s="13" t="s">
        <v>775</v>
      </c>
      <c r="R448" s="13" t="s">
        <v>620</v>
      </c>
      <c r="S448" s="13" t="s">
        <v>776</v>
      </c>
      <c r="T448" s="13" t="s">
        <v>777</v>
      </c>
    </row>
    <row r="449" spans="2:20" ht="30.75" customHeight="1">
      <c r="B449" s="205" t="s">
        <v>778</v>
      </c>
      <c r="C449" s="206"/>
      <c r="D449" s="206"/>
      <c r="E449" s="206"/>
      <c r="F449" s="206"/>
      <c r="G449" s="206"/>
      <c r="H449" s="206"/>
      <c r="I449" s="206"/>
      <c r="J449" s="206"/>
      <c r="K449" s="206"/>
      <c r="L449" s="206"/>
      <c r="M449" s="206"/>
      <c r="N449" s="206"/>
      <c r="O449" s="206"/>
      <c r="P449" s="206"/>
      <c r="Q449" s="206"/>
      <c r="R449" s="206"/>
      <c r="S449" s="206"/>
      <c r="T449" s="206"/>
    </row>
    <row r="450" spans="2:20" ht="24.75" customHeight="1">
      <c r="B450" s="217" t="s">
        <v>779</v>
      </c>
      <c r="C450" s="218"/>
      <c r="D450" s="218"/>
      <c r="E450" s="218"/>
      <c r="F450" s="218"/>
      <c r="G450" s="218"/>
      <c r="H450" s="218"/>
      <c r="I450" s="218"/>
      <c r="J450" s="218"/>
      <c r="K450" s="218"/>
      <c r="L450" s="218"/>
      <c r="M450" s="218"/>
      <c r="N450" s="218"/>
      <c r="O450" s="218"/>
      <c r="P450" s="218"/>
      <c r="Q450" s="218"/>
      <c r="R450" s="218"/>
      <c r="S450" s="218"/>
      <c r="T450" s="218"/>
    </row>
    <row r="451" spans="2:20" ht="30.75" customHeight="1">
      <c r="B451" s="18" t="s">
        <v>118</v>
      </c>
      <c r="C451" s="18" t="s">
        <v>796</v>
      </c>
      <c r="D451" s="36">
        <v>0</v>
      </c>
      <c r="E451" s="36">
        <v>0</v>
      </c>
      <c r="F451" s="36">
        <f>F452+F453+F454+F455+F456+F457+F458+F459+F460</f>
        <v>0</v>
      </c>
      <c r="G451" s="36">
        <f aca="true" t="shared" si="69" ref="G451:O451">G452+G453+G454+G455+G456+G457+G458+G459+G460</f>
        <v>0</v>
      </c>
      <c r="H451" s="36">
        <f t="shared" si="69"/>
        <v>0</v>
      </c>
      <c r="I451" s="36">
        <f t="shared" si="69"/>
        <v>0</v>
      </c>
      <c r="J451" s="36">
        <v>0</v>
      </c>
      <c r="K451" s="36">
        <v>0</v>
      </c>
      <c r="L451" s="36">
        <f t="shared" si="69"/>
        <v>0</v>
      </c>
      <c r="M451" s="36">
        <f t="shared" si="69"/>
        <v>0</v>
      </c>
      <c r="N451" s="36">
        <f t="shared" si="69"/>
        <v>0</v>
      </c>
      <c r="O451" s="36">
        <f t="shared" si="69"/>
        <v>0</v>
      </c>
      <c r="P451" s="48" t="s">
        <v>797</v>
      </c>
      <c r="Q451" s="48" t="s">
        <v>798</v>
      </c>
      <c r="R451" s="49" t="s">
        <v>131</v>
      </c>
      <c r="S451" s="49">
        <v>107.1</v>
      </c>
      <c r="T451" s="49">
        <v>100.6</v>
      </c>
    </row>
    <row r="452" spans="2:20" ht="30.75" customHeight="1">
      <c r="B452" s="2" t="s">
        <v>9</v>
      </c>
      <c r="C452" s="2" t="s">
        <v>780</v>
      </c>
      <c r="D452" s="3">
        <v>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8">
        <v>0</v>
      </c>
      <c r="N452" s="61">
        <f aca="true" t="shared" si="70" ref="N452:N460">F452+H452+L452</f>
        <v>0</v>
      </c>
      <c r="O452" s="61">
        <f aca="true" t="shared" si="71" ref="O452:O460">G452+I452+M452</f>
        <v>0</v>
      </c>
      <c r="P452" s="48" t="s">
        <v>799</v>
      </c>
      <c r="Q452" s="48" t="s">
        <v>798</v>
      </c>
      <c r="R452" s="49" t="s">
        <v>131</v>
      </c>
      <c r="S452" s="49">
        <v>114.1</v>
      </c>
      <c r="T452" s="49">
        <v>83</v>
      </c>
    </row>
    <row r="453" spans="2:20" ht="27" customHeight="1">
      <c r="B453" s="2" t="s">
        <v>37</v>
      </c>
      <c r="C453" s="2" t="s">
        <v>781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8">
        <v>0</v>
      </c>
      <c r="N453" s="61">
        <f t="shared" si="70"/>
        <v>0</v>
      </c>
      <c r="O453" s="61">
        <f t="shared" si="71"/>
        <v>0</v>
      </c>
      <c r="P453" s="48" t="s">
        <v>800</v>
      </c>
      <c r="Q453" s="48" t="s">
        <v>798</v>
      </c>
      <c r="R453" s="49" t="s">
        <v>131</v>
      </c>
      <c r="S453" s="49">
        <v>103.9</v>
      </c>
      <c r="T453" s="49">
        <v>107</v>
      </c>
    </row>
    <row r="454" spans="2:20" ht="37.5" customHeight="1">
      <c r="B454" s="2" t="s">
        <v>39</v>
      </c>
      <c r="C454" s="2" t="s">
        <v>782</v>
      </c>
      <c r="D454" s="3">
        <v>0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8">
        <v>0</v>
      </c>
      <c r="N454" s="61">
        <f t="shared" si="70"/>
        <v>0</v>
      </c>
      <c r="O454" s="61">
        <f t="shared" si="71"/>
        <v>0</v>
      </c>
      <c r="P454" s="48" t="s">
        <v>801</v>
      </c>
      <c r="Q454" s="48" t="s">
        <v>802</v>
      </c>
      <c r="R454" s="49" t="s">
        <v>171</v>
      </c>
      <c r="S454" s="49">
        <v>75</v>
      </c>
      <c r="T454" s="49">
        <v>75</v>
      </c>
    </row>
    <row r="455" spans="2:20" ht="17.25" customHeight="1">
      <c r="B455" s="2" t="s">
        <v>220</v>
      </c>
      <c r="C455" s="2" t="s">
        <v>783</v>
      </c>
      <c r="D455" s="3">
        <v>0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8">
        <v>0</v>
      </c>
      <c r="N455" s="61">
        <f t="shared" si="70"/>
        <v>0</v>
      </c>
      <c r="O455" s="61">
        <f t="shared" si="71"/>
        <v>0</v>
      </c>
      <c r="P455" s="48" t="s">
        <v>803</v>
      </c>
      <c r="Q455" s="48" t="s">
        <v>442</v>
      </c>
      <c r="R455" s="49" t="s">
        <v>804</v>
      </c>
      <c r="S455" s="49">
        <v>45</v>
      </c>
      <c r="T455" s="49">
        <v>30</v>
      </c>
    </row>
    <row r="456" spans="2:20" ht="23.25" customHeight="1">
      <c r="B456" s="2" t="s">
        <v>222</v>
      </c>
      <c r="C456" s="2" t="s">
        <v>784</v>
      </c>
      <c r="D456" s="3">
        <v>0</v>
      </c>
      <c r="E456" s="3">
        <v>0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8">
        <v>0</v>
      </c>
      <c r="N456" s="61">
        <f t="shared" si="70"/>
        <v>0</v>
      </c>
      <c r="O456" s="61">
        <f t="shared" si="71"/>
        <v>0</v>
      </c>
      <c r="P456" s="48" t="s">
        <v>805</v>
      </c>
      <c r="Q456" s="48" t="s">
        <v>472</v>
      </c>
      <c r="R456" s="49" t="s">
        <v>204</v>
      </c>
      <c r="S456" s="49" t="s">
        <v>204</v>
      </c>
      <c r="T456" s="49">
        <v>1</v>
      </c>
    </row>
    <row r="457" spans="2:20" ht="66.75" customHeight="1">
      <c r="B457" s="2" t="s">
        <v>224</v>
      </c>
      <c r="C457" s="2" t="s">
        <v>785</v>
      </c>
      <c r="D457" s="3">
        <v>0</v>
      </c>
      <c r="E457" s="3">
        <v>0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8">
        <v>0</v>
      </c>
      <c r="N457" s="61">
        <f t="shared" si="70"/>
        <v>0</v>
      </c>
      <c r="O457" s="61">
        <f t="shared" si="71"/>
        <v>0</v>
      </c>
      <c r="P457" s="48" t="s">
        <v>806</v>
      </c>
      <c r="Q457" s="48" t="s">
        <v>442</v>
      </c>
      <c r="R457" s="49" t="s">
        <v>17</v>
      </c>
      <c r="S457" s="49">
        <v>45</v>
      </c>
      <c r="T457" s="49">
        <v>30</v>
      </c>
    </row>
    <row r="458" spans="2:20" ht="35.25" customHeight="1">
      <c r="B458" s="2" t="s">
        <v>413</v>
      </c>
      <c r="C458" s="2" t="s">
        <v>786</v>
      </c>
      <c r="D458" s="3">
        <v>0</v>
      </c>
      <c r="E458" s="3">
        <v>0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8">
        <v>0</v>
      </c>
      <c r="N458" s="61">
        <f t="shared" si="70"/>
        <v>0</v>
      </c>
      <c r="O458" s="61">
        <f t="shared" si="71"/>
        <v>0</v>
      </c>
      <c r="P458" s="48" t="s">
        <v>807</v>
      </c>
      <c r="Q458" s="48" t="s">
        <v>808</v>
      </c>
      <c r="R458" s="49" t="s">
        <v>809</v>
      </c>
      <c r="S458" s="49">
        <v>7400</v>
      </c>
      <c r="T458" s="49">
        <v>6704</v>
      </c>
    </row>
    <row r="459" spans="2:20" ht="14.25" customHeight="1">
      <c r="B459" s="2" t="s">
        <v>415</v>
      </c>
      <c r="C459" s="2" t="s">
        <v>787</v>
      </c>
      <c r="D459" s="3">
        <v>0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8">
        <v>0</v>
      </c>
      <c r="N459" s="61">
        <f t="shared" si="70"/>
        <v>0</v>
      </c>
      <c r="O459" s="61">
        <f t="shared" si="71"/>
        <v>0</v>
      </c>
      <c r="P459" s="48" t="s">
        <v>810</v>
      </c>
      <c r="Q459" s="48" t="s">
        <v>808</v>
      </c>
      <c r="R459" s="49" t="s">
        <v>811</v>
      </c>
      <c r="S459" s="49">
        <v>14281</v>
      </c>
      <c r="T459" s="49">
        <v>11700</v>
      </c>
    </row>
    <row r="460" spans="2:20" ht="14.25" customHeight="1">
      <c r="B460" s="250" t="s">
        <v>417</v>
      </c>
      <c r="C460" s="250" t="s">
        <v>788</v>
      </c>
      <c r="D460" s="247">
        <v>0</v>
      </c>
      <c r="E460" s="247">
        <v>0</v>
      </c>
      <c r="F460" s="247">
        <v>0</v>
      </c>
      <c r="G460" s="247">
        <v>0</v>
      </c>
      <c r="H460" s="247">
        <v>0</v>
      </c>
      <c r="I460" s="247">
        <v>0</v>
      </c>
      <c r="J460" s="21">
        <v>0</v>
      </c>
      <c r="K460" s="21">
        <v>0</v>
      </c>
      <c r="L460" s="247">
        <v>0</v>
      </c>
      <c r="M460" s="247">
        <v>0</v>
      </c>
      <c r="N460" s="247">
        <f t="shared" si="70"/>
        <v>0</v>
      </c>
      <c r="O460" s="247">
        <f t="shared" si="71"/>
        <v>0</v>
      </c>
      <c r="P460" s="48" t="s">
        <v>812</v>
      </c>
      <c r="Q460" s="48" t="s">
        <v>808</v>
      </c>
      <c r="R460" s="49" t="s">
        <v>813</v>
      </c>
      <c r="S460" s="49">
        <v>3706</v>
      </c>
      <c r="T460" s="49">
        <v>1600</v>
      </c>
    </row>
    <row r="461" spans="2:20" ht="14.25" customHeight="1">
      <c r="B461" s="251"/>
      <c r="C461" s="251"/>
      <c r="D461" s="248"/>
      <c r="E461" s="248"/>
      <c r="F461" s="248"/>
      <c r="G461" s="248"/>
      <c r="H461" s="248"/>
      <c r="I461" s="248"/>
      <c r="J461" s="115"/>
      <c r="K461" s="115"/>
      <c r="L461" s="248"/>
      <c r="M461" s="248"/>
      <c r="N461" s="248"/>
      <c r="O461" s="248"/>
      <c r="P461" s="48" t="s">
        <v>814</v>
      </c>
      <c r="Q461" s="48" t="s">
        <v>808</v>
      </c>
      <c r="R461" s="49" t="s">
        <v>815</v>
      </c>
      <c r="S461" s="49">
        <v>817</v>
      </c>
      <c r="T461" s="49">
        <v>1435</v>
      </c>
    </row>
    <row r="462" spans="2:20" ht="14.25" customHeight="1">
      <c r="B462" s="251"/>
      <c r="C462" s="251"/>
      <c r="D462" s="248"/>
      <c r="E462" s="248"/>
      <c r="F462" s="248"/>
      <c r="G462" s="248"/>
      <c r="H462" s="248"/>
      <c r="I462" s="248"/>
      <c r="J462" s="115"/>
      <c r="K462" s="115"/>
      <c r="L462" s="248"/>
      <c r="M462" s="248"/>
      <c r="N462" s="248"/>
      <c r="O462" s="248"/>
      <c r="P462" s="48" t="s">
        <v>816</v>
      </c>
      <c r="Q462" s="48" t="s">
        <v>808</v>
      </c>
      <c r="R462" s="49" t="s">
        <v>817</v>
      </c>
      <c r="S462" s="49">
        <v>25954</v>
      </c>
      <c r="T462" s="49">
        <v>20707</v>
      </c>
    </row>
    <row r="463" spans="2:20" ht="14.25" customHeight="1">
      <c r="B463" s="251"/>
      <c r="C463" s="251"/>
      <c r="D463" s="248"/>
      <c r="E463" s="248"/>
      <c r="F463" s="248"/>
      <c r="G463" s="248"/>
      <c r="H463" s="248"/>
      <c r="I463" s="248"/>
      <c r="J463" s="115"/>
      <c r="K463" s="115"/>
      <c r="L463" s="248"/>
      <c r="M463" s="248"/>
      <c r="N463" s="248"/>
      <c r="O463" s="248"/>
      <c r="P463" s="48" t="s">
        <v>818</v>
      </c>
      <c r="Q463" s="48" t="s">
        <v>819</v>
      </c>
      <c r="R463" s="49" t="s">
        <v>820</v>
      </c>
      <c r="S463" s="49">
        <v>1355</v>
      </c>
      <c r="T463" s="49">
        <v>1600</v>
      </c>
    </row>
    <row r="464" spans="2:20" ht="27" customHeight="1">
      <c r="B464" s="251"/>
      <c r="C464" s="251"/>
      <c r="D464" s="248"/>
      <c r="E464" s="248"/>
      <c r="F464" s="248"/>
      <c r="G464" s="248"/>
      <c r="H464" s="248"/>
      <c r="I464" s="248"/>
      <c r="J464" s="115"/>
      <c r="K464" s="115"/>
      <c r="L464" s="248"/>
      <c r="M464" s="248"/>
      <c r="N464" s="248"/>
      <c r="O464" s="248"/>
      <c r="P464" s="48" t="s">
        <v>821</v>
      </c>
      <c r="Q464" s="48" t="s">
        <v>808</v>
      </c>
      <c r="R464" s="49" t="s">
        <v>822</v>
      </c>
      <c r="S464" s="49">
        <v>24397</v>
      </c>
      <c r="T464" s="49">
        <v>22353</v>
      </c>
    </row>
    <row r="465" spans="2:20" ht="24" customHeight="1">
      <c r="B465" s="251"/>
      <c r="C465" s="251"/>
      <c r="D465" s="248"/>
      <c r="E465" s="248"/>
      <c r="F465" s="248"/>
      <c r="G465" s="248"/>
      <c r="H465" s="248"/>
      <c r="I465" s="248"/>
      <c r="J465" s="115"/>
      <c r="K465" s="115"/>
      <c r="L465" s="248"/>
      <c r="M465" s="248"/>
      <c r="N465" s="248"/>
      <c r="O465" s="248"/>
      <c r="P465" s="48" t="s">
        <v>823</v>
      </c>
      <c r="Q465" s="48" t="s">
        <v>808</v>
      </c>
      <c r="R465" s="49" t="s">
        <v>824</v>
      </c>
      <c r="S465" s="49">
        <v>1105</v>
      </c>
      <c r="T465" s="49">
        <v>210</v>
      </c>
    </row>
    <row r="466" spans="2:20" ht="11.25" customHeight="1">
      <c r="B466" s="251"/>
      <c r="C466" s="251"/>
      <c r="D466" s="248"/>
      <c r="E466" s="248"/>
      <c r="F466" s="248"/>
      <c r="G466" s="248"/>
      <c r="H466" s="248"/>
      <c r="I466" s="248"/>
      <c r="J466" s="115"/>
      <c r="K466" s="115"/>
      <c r="L466" s="248"/>
      <c r="M466" s="248"/>
      <c r="N466" s="248"/>
      <c r="O466" s="248"/>
      <c r="P466" s="48" t="s">
        <v>825</v>
      </c>
      <c r="Q466" s="48" t="s">
        <v>706</v>
      </c>
      <c r="R466" s="49" t="s">
        <v>17</v>
      </c>
      <c r="S466" s="49">
        <v>100</v>
      </c>
      <c r="T466" s="49">
        <v>0</v>
      </c>
    </row>
    <row r="467" spans="2:20" ht="14.25" customHeight="1">
      <c r="B467" s="251"/>
      <c r="C467" s="251"/>
      <c r="D467" s="248"/>
      <c r="E467" s="248"/>
      <c r="F467" s="248"/>
      <c r="G467" s="248"/>
      <c r="H467" s="248"/>
      <c r="I467" s="248"/>
      <c r="J467" s="115"/>
      <c r="K467" s="115"/>
      <c r="L467" s="248"/>
      <c r="M467" s="248"/>
      <c r="N467" s="248"/>
      <c r="O467" s="248"/>
      <c r="P467" s="48" t="s">
        <v>826</v>
      </c>
      <c r="Q467" s="48" t="s">
        <v>706</v>
      </c>
      <c r="R467" s="49" t="s">
        <v>17</v>
      </c>
      <c r="S467" s="49">
        <v>100</v>
      </c>
      <c r="T467" s="49">
        <v>0</v>
      </c>
    </row>
    <row r="468" spans="2:20" ht="26.25" customHeight="1">
      <c r="B468" s="251"/>
      <c r="C468" s="251"/>
      <c r="D468" s="248"/>
      <c r="E468" s="248"/>
      <c r="F468" s="248"/>
      <c r="G468" s="248"/>
      <c r="H468" s="248"/>
      <c r="I468" s="248"/>
      <c r="J468" s="115"/>
      <c r="K468" s="115"/>
      <c r="L468" s="248"/>
      <c r="M468" s="248"/>
      <c r="N468" s="248"/>
      <c r="O468" s="248"/>
      <c r="P468" s="48" t="s">
        <v>827</v>
      </c>
      <c r="Q468" s="48" t="s">
        <v>130</v>
      </c>
      <c r="R468" s="49" t="s">
        <v>828</v>
      </c>
      <c r="S468" s="49">
        <v>87.1</v>
      </c>
      <c r="T468" s="49">
        <v>93</v>
      </c>
    </row>
    <row r="469" spans="2:20" ht="33" customHeight="1">
      <c r="B469" s="251"/>
      <c r="C469" s="251"/>
      <c r="D469" s="248"/>
      <c r="E469" s="248"/>
      <c r="F469" s="248"/>
      <c r="G469" s="248"/>
      <c r="H469" s="248"/>
      <c r="I469" s="248"/>
      <c r="J469" s="115"/>
      <c r="K469" s="115"/>
      <c r="L469" s="248"/>
      <c r="M469" s="248"/>
      <c r="N469" s="248"/>
      <c r="O469" s="248"/>
      <c r="P469" s="48" t="s">
        <v>829</v>
      </c>
      <c r="Q469" s="48" t="s">
        <v>469</v>
      </c>
      <c r="R469" s="49" t="s">
        <v>830</v>
      </c>
      <c r="S469" s="49">
        <v>600</v>
      </c>
      <c r="T469" s="49">
        <v>1933</v>
      </c>
    </row>
    <row r="470" spans="2:20" ht="34.5" customHeight="1">
      <c r="B470" s="251"/>
      <c r="C470" s="251"/>
      <c r="D470" s="248"/>
      <c r="E470" s="248"/>
      <c r="F470" s="248"/>
      <c r="G470" s="248"/>
      <c r="H470" s="248"/>
      <c r="I470" s="248"/>
      <c r="J470" s="115"/>
      <c r="K470" s="115"/>
      <c r="L470" s="248"/>
      <c r="M470" s="248"/>
      <c r="N470" s="248"/>
      <c r="O470" s="248"/>
      <c r="P470" s="48" t="s">
        <v>831</v>
      </c>
      <c r="Q470" s="48" t="s">
        <v>832</v>
      </c>
      <c r="R470" s="49" t="s">
        <v>186</v>
      </c>
      <c r="S470" s="49">
        <v>19</v>
      </c>
      <c r="T470" s="49">
        <v>22.7</v>
      </c>
    </row>
    <row r="471" spans="2:20" ht="14.25" customHeight="1">
      <c r="B471" s="251"/>
      <c r="C471" s="251"/>
      <c r="D471" s="248"/>
      <c r="E471" s="248"/>
      <c r="F471" s="248"/>
      <c r="G471" s="248"/>
      <c r="H471" s="248"/>
      <c r="I471" s="248"/>
      <c r="J471" s="115"/>
      <c r="K471" s="115"/>
      <c r="L471" s="248"/>
      <c r="M471" s="248"/>
      <c r="N471" s="248"/>
      <c r="O471" s="248"/>
      <c r="P471" s="48" t="s">
        <v>833</v>
      </c>
      <c r="Q471" s="48" t="s">
        <v>706</v>
      </c>
      <c r="R471" s="49" t="s">
        <v>834</v>
      </c>
      <c r="S471" s="49">
        <v>330</v>
      </c>
      <c r="T471" s="49">
        <v>0</v>
      </c>
    </row>
    <row r="472" spans="2:20" ht="14.25" customHeight="1">
      <c r="B472" s="251"/>
      <c r="C472" s="251"/>
      <c r="D472" s="248"/>
      <c r="E472" s="248"/>
      <c r="F472" s="248"/>
      <c r="G472" s="248"/>
      <c r="H472" s="248"/>
      <c r="I472" s="248"/>
      <c r="J472" s="115"/>
      <c r="K472" s="115"/>
      <c r="L472" s="248"/>
      <c r="M472" s="248"/>
      <c r="N472" s="248"/>
      <c r="O472" s="248"/>
      <c r="P472" s="48" t="s">
        <v>835</v>
      </c>
      <c r="Q472" s="48" t="s">
        <v>836</v>
      </c>
      <c r="R472" s="49" t="s">
        <v>108</v>
      </c>
      <c r="S472" s="49">
        <v>7</v>
      </c>
      <c r="T472" s="49">
        <v>8</v>
      </c>
    </row>
    <row r="473" spans="2:20" ht="14.25" customHeight="1">
      <c r="B473" s="251"/>
      <c r="C473" s="251"/>
      <c r="D473" s="248"/>
      <c r="E473" s="248"/>
      <c r="F473" s="248"/>
      <c r="G473" s="248"/>
      <c r="H473" s="248"/>
      <c r="I473" s="248"/>
      <c r="J473" s="115"/>
      <c r="K473" s="115"/>
      <c r="L473" s="248"/>
      <c r="M473" s="248"/>
      <c r="N473" s="248"/>
      <c r="O473" s="248"/>
      <c r="P473" s="48" t="s">
        <v>837</v>
      </c>
      <c r="Q473" s="48" t="s">
        <v>836</v>
      </c>
      <c r="R473" s="49" t="s">
        <v>8</v>
      </c>
      <c r="S473" s="49">
        <v>5</v>
      </c>
      <c r="T473" s="49">
        <v>2</v>
      </c>
    </row>
    <row r="474" spans="2:20" ht="14.25" customHeight="1">
      <c r="B474" s="251"/>
      <c r="C474" s="251"/>
      <c r="D474" s="248"/>
      <c r="E474" s="248"/>
      <c r="F474" s="248"/>
      <c r="G474" s="248"/>
      <c r="H474" s="248"/>
      <c r="I474" s="248"/>
      <c r="J474" s="115"/>
      <c r="K474" s="115"/>
      <c r="L474" s="248"/>
      <c r="M474" s="248"/>
      <c r="N474" s="248"/>
      <c r="O474" s="248"/>
      <c r="P474" s="48" t="s">
        <v>838</v>
      </c>
      <c r="Q474" s="48" t="s">
        <v>836</v>
      </c>
      <c r="R474" s="49" t="s">
        <v>4</v>
      </c>
      <c r="S474" s="49">
        <v>1</v>
      </c>
      <c r="T474" s="49">
        <v>1</v>
      </c>
    </row>
    <row r="475" spans="2:20" ht="14.25" customHeight="1">
      <c r="B475" s="251"/>
      <c r="C475" s="251"/>
      <c r="D475" s="248"/>
      <c r="E475" s="248"/>
      <c r="F475" s="248"/>
      <c r="G475" s="248"/>
      <c r="H475" s="248"/>
      <c r="I475" s="248"/>
      <c r="J475" s="115"/>
      <c r="K475" s="115"/>
      <c r="L475" s="248"/>
      <c r="M475" s="248"/>
      <c r="N475" s="248"/>
      <c r="O475" s="248"/>
      <c r="P475" s="48" t="s">
        <v>839</v>
      </c>
      <c r="Q475" s="48" t="s">
        <v>836</v>
      </c>
      <c r="R475" s="49" t="s">
        <v>4</v>
      </c>
      <c r="S475" s="49"/>
      <c r="T475" s="49">
        <v>1</v>
      </c>
    </row>
    <row r="476" spans="2:20" ht="14.25" customHeight="1">
      <c r="B476" s="251"/>
      <c r="C476" s="251"/>
      <c r="D476" s="248"/>
      <c r="E476" s="248"/>
      <c r="F476" s="248"/>
      <c r="G476" s="248"/>
      <c r="H476" s="248"/>
      <c r="I476" s="248"/>
      <c r="J476" s="115"/>
      <c r="K476" s="115"/>
      <c r="L476" s="248"/>
      <c r="M476" s="248"/>
      <c r="N476" s="248"/>
      <c r="O476" s="248"/>
      <c r="P476" s="48" t="s">
        <v>840</v>
      </c>
      <c r="Q476" s="48" t="s">
        <v>841</v>
      </c>
      <c r="R476" s="49" t="s">
        <v>842</v>
      </c>
      <c r="S476" s="49">
        <v>80</v>
      </c>
      <c r="T476" s="49">
        <v>67</v>
      </c>
    </row>
    <row r="477" spans="2:20" ht="24" customHeight="1">
      <c r="B477" s="251"/>
      <c r="C477" s="251"/>
      <c r="D477" s="248"/>
      <c r="E477" s="248"/>
      <c r="F477" s="248"/>
      <c r="G477" s="248"/>
      <c r="H477" s="248"/>
      <c r="I477" s="248"/>
      <c r="J477" s="115"/>
      <c r="K477" s="115"/>
      <c r="L477" s="248"/>
      <c r="M477" s="248"/>
      <c r="N477" s="248"/>
      <c r="O477" s="248"/>
      <c r="P477" s="48" t="s">
        <v>843</v>
      </c>
      <c r="Q477" s="48" t="s">
        <v>130</v>
      </c>
      <c r="R477" s="49" t="s">
        <v>131</v>
      </c>
      <c r="S477" s="49">
        <v>100</v>
      </c>
      <c r="T477" s="49">
        <v>100</v>
      </c>
    </row>
    <row r="478" spans="2:20" ht="25.5" customHeight="1">
      <c r="B478" s="251"/>
      <c r="C478" s="251"/>
      <c r="D478" s="248"/>
      <c r="E478" s="248"/>
      <c r="F478" s="248"/>
      <c r="G478" s="248"/>
      <c r="H478" s="248"/>
      <c r="I478" s="248"/>
      <c r="J478" s="115"/>
      <c r="K478" s="115"/>
      <c r="L478" s="248"/>
      <c r="M478" s="248"/>
      <c r="N478" s="248"/>
      <c r="O478" s="248"/>
      <c r="P478" s="48" t="s">
        <v>844</v>
      </c>
      <c r="Q478" s="48" t="s">
        <v>845</v>
      </c>
      <c r="R478" s="49" t="s">
        <v>846</v>
      </c>
      <c r="S478" s="49">
        <v>4719</v>
      </c>
      <c r="T478" s="49">
        <v>3388</v>
      </c>
    </row>
    <row r="479" spans="2:20" ht="24.75" customHeight="1">
      <c r="B479" s="251"/>
      <c r="C479" s="251"/>
      <c r="D479" s="248"/>
      <c r="E479" s="248"/>
      <c r="F479" s="248"/>
      <c r="G479" s="248"/>
      <c r="H479" s="248"/>
      <c r="I479" s="248"/>
      <c r="J479" s="115"/>
      <c r="K479" s="115"/>
      <c r="L479" s="248"/>
      <c r="M479" s="248"/>
      <c r="N479" s="248"/>
      <c r="O479" s="248"/>
      <c r="P479" s="48" t="s">
        <v>847</v>
      </c>
      <c r="Q479" s="48" t="s">
        <v>845</v>
      </c>
      <c r="R479" s="49" t="s">
        <v>848</v>
      </c>
      <c r="S479" s="49">
        <v>600</v>
      </c>
      <c r="T479" s="49">
        <v>70</v>
      </c>
    </row>
    <row r="480" spans="2:20" ht="24.75" customHeight="1">
      <c r="B480" s="251"/>
      <c r="C480" s="251"/>
      <c r="D480" s="248"/>
      <c r="E480" s="248"/>
      <c r="F480" s="248"/>
      <c r="G480" s="248"/>
      <c r="H480" s="248"/>
      <c r="I480" s="248"/>
      <c r="J480" s="115"/>
      <c r="K480" s="115"/>
      <c r="L480" s="248"/>
      <c r="M480" s="248"/>
      <c r="N480" s="248"/>
      <c r="O480" s="248"/>
      <c r="P480" s="48" t="s">
        <v>849</v>
      </c>
      <c r="Q480" s="48" t="s">
        <v>845</v>
      </c>
      <c r="R480" s="49" t="s">
        <v>850</v>
      </c>
      <c r="S480" s="49">
        <v>120</v>
      </c>
      <c r="T480" s="49">
        <v>0</v>
      </c>
    </row>
    <row r="481" spans="2:20" ht="48.75" customHeight="1">
      <c r="B481" s="251"/>
      <c r="C481" s="251"/>
      <c r="D481" s="248"/>
      <c r="E481" s="248"/>
      <c r="F481" s="248"/>
      <c r="G481" s="248"/>
      <c r="H481" s="248"/>
      <c r="I481" s="248"/>
      <c r="J481" s="115"/>
      <c r="K481" s="115"/>
      <c r="L481" s="248"/>
      <c r="M481" s="248"/>
      <c r="N481" s="248"/>
      <c r="O481" s="248"/>
      <c r="P481" s="48" t="s">
        <v>851</v>
      </c>
      <c r="Q481" s="48" t="s">
        <v>291</v>
      </c>
      <c r="R481" s="49" t="s">
        <v>4</v>
      </c>
      <c r="S481" s="49">
        <v>1</v>
      </c>
      <c r="T481" s="49">
        <v>1</v>
      </c>
    </row>
    <row r="482" spans="2:20" ht="21.75" customHeight="1">
      <c r="B482" s="252"/>
      <c r="C482" s="252"/>
      <c r="D482" s="249"/>
      <c r="E482" s="249"/>
      <c r="F482" s="249"/>
      <c r="G482" s="249"/>
      <c r="H482" s="249"/>
      <c r="I482" s="249"/>
      <c r="J482" s="11"/>
      <c r="K482" s="11"/>
      <c r="L482" s="249"/>
      <c r="M482" s="249"/>
      <c r="N482" s="249"/>
      <c r="O482" s="249"/>
      <c r="P482" s="50" t="s">
        <v>852</v>
      </c>
      <c r="Q482" s="50" t="s">
        <v>130</v>
      </c>
      <c r="R482" s="66" t="s">
        <v>853</v>
      </c>
      <c r="S482" s="66">
        <v>1.39</v>
      </c>
      <c r="T482" s="66">
        <v>2.24</v>
      </c>
    </row>
    <row r="483" spans="2:20" ht="60.75" customHeight="1">
      <c r="B483" s="18" t="s">
        <v>120</v>
      </c>
      <c r="C483" s="18" t="s">
        <v>854</v>
      </c>
      <c r="D483" s="36">
        <f>D484+D485</f>
        <v>1276.3</v>
      </c>
      <c r="E483" s="36">
        <f aca="true" t="shared" si="72" ref="E483:O483">E484+E485</f>
        <v>1224.8</v>
      </c>
      <c r="F483" s="36">
        <f t="shared" si="72"/>
        <v>547</v>
      </c>
      <c r="G483" s="36">
        <f t="shared" si="72"/>
        <v>525</v>
      </c>
      <c r="H483" s="36">
        <f t="shared" si="72"/>
        <v>848.5</v>
      </c>
      <c r="I483" s="36">
        <f t="shared" si="72"/>
        <v>787.7</v>
      </c>
      <c r="J483" s="36">
        <v>0</v>
      </c>
      <c r="K483" s="36">
        <v>0</v>
      </c>
      <c r="L483" s="36">
        <f t="shared" si="72"/>
        <v>1170.8</v>
      </c>
      <c r="M483" s="36">
        <f t="shared" si="72"/>
        <v>1087.5</v>
      </c>
      <c r="N483" s="36">
        <f t="shared" si="72"/>
        <v>3842.6000000000004</v>
      </c>
      <c r="O483" s="36">
        <f t="shared" si="72"/>
        <v>3625</v>
      </c>
      <c r="P483" s="51" t="s">
        <v>855</v>
      </c>
      <c r="Q483" s="51" t="s">
        <v>690</v>
      </c>
      <c r="R483" s="52" t="s">
        <v>856</v>
      </c>
      <c r="S483" s="52">
        <v>72</v>
      </c>
      <c r="T483" s="52">
        <v>69.1</v>
      </c>
    </row>
    <row r="484" spans="2:20" ht="26.25" customHeight="1">
      <c r="B484" s="2" t="s">
        <v>11</v>
      </c>
      <c r="C484" s="2" t="s">
        <v>789</v>
      </c>
      <c r="D484" s="3">
        <v>1276.3</v>
      </c>
      <c r="E484" s="3">
        <v>1224.8</v>
      </c>
      <c r="F484" s="3">
        <v>547</v>
      </c>
      <c r="G484" s="3">
        <v>525</v>
      </c>
      <c r="H484" s="3">
        <v>848.5</v>
      </c>
      <c r="I484" s="3">
        <v>787.7</v>
      </c>
      <c r="J484" s="3">
        <v>0</v>
      </c>
      <c r="K484" s="3">
        <v>0</v>
      </c>
      <c r="L484" s="3">
        <v>1170.8</v>
      </c>
      <c r="M484" s="8">
        <v>1087.5</v>
      </c>
      <c r="N484" s="62">
        <f>D484+F484+H484+L484</f>
        <v>3842.6000000000004</v>
      </c>
      <c r="O484" s="62">
        <f>E484+G484+I484+M484</f>
        <v>3625</v>
      </c>
      <c r="P484" s="210" t="s">
        <v>857</v>
      </c>
      <c r="Q484" s="210" t="s">
        <v>690</v>
      </c>
      <c r="R484" s="245" t="s">
        <v>830</v>
      </c>
      <c r="S484" s="245">
        <v>0</v>
      </c>
      <c r="T484" s="245">
        <v>0</v>
      </c>
    </row>
    <row r="485" spans="2:20" ht="40.5" customHeight="1">
      <c r="B485" s="2" t="s">
        <v>13</v>
      </c>
      <c r="C485" s="2" t="s">
        <v>790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8">
        <v>0</v>
      </c>
      <c r="N485" s="62">
        <f>D485+F485+H485+L485</f>
        <v>0</v>
      </c>
      <c r="O485" s="62">
        <f>E485+G485+I485+M485</f>
        <v>0</v>
      </c>
      <c r="P485" s="211"/>
      <c r="Q485" s="211"/>
      <c r="R485" s="246"/>
      <c r="S485" s="246"/>
      <c r="T485" s="246"/>
    </row>
    <row r="486" spans="2:20" ht="60.75" customHeight="1">
      <c r="B486" s="18" t="s">
        <v>123</v>
      </c>
      <c r="C486" s="18" t="s">
        <v>858</v>
      </c>
      <c r="D486" s="36">
        <f>D487+D488+D489</f>
        <v>0</v>
      </c>
      <c r="E486" s="36">
        <f aca="true" t="shared" si="73" ref="E486:O486">E487+E488+E489</f>
        <v>0</v>
      </c>
      <c r="F486" s="36">
        <f t="shared" si="73"/>
        <v>0</v>
      </c>
      <c r="G486" s="36">
        <f t="shared" si="73"/>
        <v>0</v>
      </c>
      <c r="H486" s="36">
        <f t="shared" si="73"/>
        <v>0</v>
      </c>
      <c r="I486" s="36">
        <f t="shared" si="73"/>
        <v>0</v>
      </c>
      <c r="J486" s="36">
        <v>0</v>
      </c>
      <c r="K486" s="36">
        <v>0</v>
      </c>
      <c r="L486" s="36">
        <f t="shared" si="73"/>
        <v>0</v>
      </c>
      <c r="M486" s="36">
        <f t="shared" si="73"/>
        <v>0</v>
      </c>
      <c r="N486" s="36">
        <f t="shared" si="73"/>
        <v>0</v>
      </c>
      <c r="O486" s="36">
        <f t="shared" si="73"/>
        <v>0</v>
      </c>
      <c r="P486" s="48" t="s">
        <v>859</v>
      </c>
      <c r="Q486" s="48" t="s">
        <v>676</v>
      </c>
      <c r="R486" s="49" t="s">
        <v>678</v>
      </c>
      <c r="S486" s="49" t="s">
        <v>204</v>
      </c>
      <c r="T486" s="49" t="s">
        <v>678</v>
      </c>
    </row>
    <row r="487" spans="2:20" ht="50.25" customHeight="1">
      <c r="B487" s="2" t="s">
        <v>26</v>
      </c>
      <c r="C487" s="2" t="s">
        <v>791</v>
      </c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8">
        <v>0</v>
      </c>
      <c r="N487" s="62">
        <f aca="true" t="shared" si="74" ref="N487:O489">D487+F487+H487+L487</f>
        <v>0</v>
      </c>
      <c r="O487" s="62">
        <f t="shared" si="74"/>
        <v>0</v>
      </c>
      <c r="P487" s="50" t="s">
        <v>860</v>
      </c>
      <c r="Q487" s="50" t="s">
        <v>676</v>
      </c>
      <c r="R487" s="66" t="s">
        <v>204</v>
      </c>
      <c r="S487" s="66" t="s">
        <v>677</v>
      </c>
      <c r="T487" s="66" t="s">
        <v>677</v>
      </c>
    </row>
    <row r="488" spans="2:20" ht="36" customHeight="1">
      <c r="B488" s="2" t="s">
        <v>28</v>
      </c>
      <c r="C488" s="2" t="s">
        <v>792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8">
        <v>0</v>
      </c>
      <c r="N488" s="62">
        <f t="shared" si="74"/>
        <v>0</v>
      </c>
      <c r="O488" s="62">
        <f t="shared" si="74"/>
        <v>0</v>
      </c>
      <c r="P488" s="210" t="s">
        <v>793</v>
      </c>
      <c r="Q488" s="210" t="s">
        <v>861</v>
      </c>
      <c r="R488" s="245" t="s">
        <v>204</v>
      </c>
      <c r="S488" s="245">
        <v>0</v>
      </c>
      <c r="T488" s="245">
        <v>0</v>
      </c>
    </row>
    <row r="489" spans="2:20" ht="36.75" customHeight="1">
      <c r="B489" s="2" t="s">
        <v>93</v>
      </c>
      <c r="C489" s="2" t="s">
        <v>793</v>
      </c>
      <c r="D489" s="3">
        <v>0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8">
        <v>0</v>
      </c>
      <c r="N489" s="62">
        <f t="shared" si="74"/>
        <v>0</v>
      </c>
      <c r="O489" s="62">
        <f t="shared" si="74"/>
        <v>0</v>
      </c>
      <c r="P489" s="211"/>
      <c r="Q489" s="211"/>
      <c r="R489" s="246"/>
      <c r="S489" s="246"/>
      <c r="T489" s="246"/>
    </row>
    <row r="490" spans="2:20" ht="39.75" customHeight="1">
      <c r="B490" s="18" t="s">
        <v>122</v>
      </c>
      <c r="C490" s="18" t="s">
        <v>862</v>
      </c>
      <c r="D490" s="36">
        <f>D491</f>
        <v>0</v>
      </c>
      <c r="E490" s="36">
        <f aca="true" t="shared" si="75" ref="E490:O490">E491</f>
        <v>0</v>
      </c>
      <c r="F490" s="36">
        <f t="shared" si="75"/>
        <v>0</v>
      </c>
      <c r="G490" s="36">
        <f t="shared" si="75"/>
        <v>0</v>
      </c>
      <c r="H490" s="36">
        <f t="shared" si="75"/>
        <v>0</v>
      </c>
      <c r="I490" s="36">
        <f t="shared" si="75"/>
        <v>0</v>
      </c>
      <c r="J490" s="36">
        <v>0</v>
      </c>
      <c r="K490" s="36">
        <v>0</v>
      </c>
      <c r="L490" s="36">
        <f t="shared" si="75"/>
        <v>0</v>
      </c>
      <c r="M490" s="36">
        <f t="shared" si="75"/>
        <v>0</v>
      </c>
      <c r="N490" s="36">
        <f t="shared" si="75"/>
        <v>0</v>
      </c>
      <c r="O490" s="36">
        <f t="shared" si="75"/>
        <v>0</v>
      </c>
      <c r="P490" s="210" t="s">
        <v>863</v>
      </c>
      <c r="Q490" s="210" t="s">
        <v>864</v>
      </c>
      <c r="R490" s="245" t="s">
        <v>17</v>
      </c>
      <c r="S490" s="245">
        <v>0</v>
      </c>
      <c r="T490" s="245">
        <v>0</v>
      </c>
    </row>
    <row r="491" spans="2:20" ht="14.25" customHeight="1">
      <c r="B491" s="2" t="s">
        <v>30</v>
      </c>
      <c r="C491" s="2" t="s">
        <v>794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8">
        <v>0</v>
      </c>
      <c r="N491" s="62">
        <f>D491+F491+H491+L491</f>
        <v>0</v>
      </c>
      <c r="O491" s="62">
        <f>E491+G491+I491+M491</f>
        <v>0</v>
      </c>
      <c r="P491" s="211"/>
      <c r="Q491" s="211"/>
      <c r="R491" s="246"/>
      <c r="S491" s="246"/>
      <c r="T491" s="246"/>
    </row>
    <row r="492" spans="2:20" ht="69.75" customHeight="1">
      <c r="B492" s="18" t="s">
        <v>865</v>
      </c>
      <c r="C492" s="18" t="s">
        <v>866</v>
      </c>
      <c r="D492" s="36">
        <f aca="true" t="shared" si="76" ref="D492:I492">D493</f>
        <v>0</v>
      </c>
      <c r="E492" s="36">
        <f t="shared" si="76"/>
        <v>0</v>
      </c>
      <c r="F492" s="36">
        <f t="shared" si="76"/>
        <v>414</v>
      </c>
      <c r="G492" s="36">
        <f t="shared" si="76"/>
        <v>192.2</v>
      </c>
      <c r="H492" s="36">
        <f t="shared" si="76"/>
        <v>0</v>
      </c>
      <c r="I492" s="36">
        <f t="shared" si="76"/>
        <v>0</v>
      </c>
      <c r="J492" s="36">
        <v>0</v>
      </c>
      <c r="K492" s="36">
        <v>0</v>
      </c>
      <c r="L492" s="36">
        <f>L493</f>
        <v>0</v>
      </c>
      <c r="M492" s="36">
        <f>M493</f>
        <v>0</v>
      </c>
      <c r="N492" s="36">
        <f>N493</f>
        <v>414</v>
      </c>
      <c r="O492" s="36">
        <f>O493</f>
        <v>192.2</v>
      </c>
      <c r="P492" s="210" t="s">
        <v>867</v>
      </c>
      <c r="Q492" s="210" t="s">
        <v>676</v>
      </c>
      <c r="R492" s="245" t="s">
        <v>204</v>
      </c>
      <c r="S492" s="245" t="s">
        <v>678</v>
      </c>
      <c r="T492" s="245" t="s">
        <v>678</v>
      </c>
    </row>
    <row r="493" spans="2:20" ht="26.25" customHeight="1">
      <c r="B493" s="2" t="s">
        <v>32</v>
      </c>
      <c r="C493" s="2" t="s">
        <v>795</v>
      </c>
      <c r="D493" s="3">
        <v>0</v>
      </c>
      <c r="E493" s="3">
        <v>0</v>
      </c>
      <c r="F493" s="3">
        <v>414</v>
      </c>
      <c r="G493" s="3">
        <v>192.2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8">
        <v>0</v>
      </c>
      <c r="N493" s="62">
        <f>D493+F493+H493+L493</f>
        <v>414</v>
      </c>
      <c r="O493" s="62">
        <f>E493+G493+I493+M493</f>
        <v>192.2</v>
      </c>
      <c r="P493" s="211"/>
      <c r="Q493" s="211"/>
      <c r="R493" s="246"/>
      <c r="S493" s="246"/>
      <c r="T493" s="246"/>
    </row>
    <row r="494" spans="2:20" ht="26.25" customHeight="1">
      <c r="B494" s="243" t="s">
        <v>105</v>
      </c>
      <c r="C494" s="244"/>
      <c r="D494" s="173">
        <f aca="true" t="shared" si="77" ref="D494:I494">D452+D484+D487+D491+D493</f>
        <v>1276.3</v>
      </c>
      <c r="E494" s="173">
        <f t="shared" si="77"/>
        <v>1224.8</v>
      </c>
      <c r="F494" s="173">
        <f t="shared" si="77"/>
        <v>961</v>
      </c>
      <c r="G494" s="173">
        <f t="shared" si="77"/>
        <v>717.2</v>
      </c>
      <c r="H494" s="173">
        <f t="shared" si="77"/>
        <v>848.5</v>
      </c>
      <c r="I494" s="173">
        <f t="shared" si="77"/>
        <v>787.7</v>
      </c>
      <c r="J494" s="173">
        <v>0</v>
      </c>
      <c r="K494" s="173">
        <v>0</v>
      </c>
      <c r="L494" s="173">
        <f>L452+L484+L487+L491+L493</f>
        <v>1170.8</v>
      </c>
      <c r="M494" s="173">
        <f>M452+M484+M487+M491+M493</f>
        <v>1087.5</v>
      </c>
      <c r="N494" s="173">
        <f>N452+N484+N487+N491+N493</f>
        <v>4256.6</v>
      </c>
      <c r="O494" s="173">
        <f>O452+O484+O487+O491+O493</f>
        <v>3817.2</v>
      </c>
      <c r="P494" s="14"/>
      <c r="Q494" s="14"/>
      <c r="R494" s="14"/>
      <c r="S494" s="14"/>
      <c r="T494" s="14"/>
    </row>
    <row r="495" spans="2:20" ht="26.25" customHeight="1">
      <c r="B495" s="199" t="s">
        <v>1336</v>
      </c>
      <c r="C495" s="202"/>
      <c r="D495" s="202"/>
      <c r="E495" s="202"/>
      <c r="F495" s="202"/>
      <c r="G495" s="202"/>
      <c r="H495" s="202"/>
      <c r="I495" s="202"/>
      <c r="J495" s="202"/>
      <c r="K495" s="202"/>
      <c r="L495" s="202"/>
      <c r="M495" s="202"/>
      <c r="N495" s="202"/>
      <c r="O495" s="202"/>
      <c r="P495" s="202"/>
      <c r="Q495" s="202"/>
      <c r="R495" s="202"/>
      <c r="S495" s="202"/>
      <c r="T495" s="203"/>
    </row>
    <row r="496" spans="2:20" ht="40.5" customHeight="1">
      <c r="B496" s="232" t="s">
        <v>0</v>
      </c>
      <c r="C496" s="232" t="s">
        <v>1</v>
      </c>
      <c r="D496" s="235" t="s">
        <v>272</v>
      </c>
      <c r="E496" s="236"/>
      <c r="F496" s="237" t="s">
        <v>106</v>
      </c>
      <c r="G496" s="238"/>
      <c r="H496" s="230" t="s">
        <v>109</v>
      </c>
      <c r="I496" s="231"/>
      <c r="J496" s="239" t="s">
        <v>900</v>
      </c>
      <c r="K496" s="240"/>
      <c r="L496" s="230" t="s">
        <v>110</v>
      </c>
      <c r="M496" s="231"/>
      <c r="N496" s="230" t="s">
        <v>154</v>
      </c>
      <c r="O496" s="231"/>
      <c r="P496" s="229" t="s">
        <v>111</v>
      </c>
      <c r="Q496" s="229" t="s">
        <v>112</v>
      </c>
      <c r="R496" s="229" t="s">
        <v>113</v>
      </c>
      <c r="S496" s="229" t="s">
        <v>114</v>
      </c>
      <c r="T496" s="229" t="s">
        <v>115</v>
      </c>
    </row>
    <row r="497" spans="2:20" ht="63.75" customHeight="1">
      <c r="B497" s="233"/>
      <c r="C497" s="234"/>
      <c r="D497" s="6" t="s">
        <v>2</v>
      </c>
      <c r="E497" s="6" t="s">
        <v>3</v>
      </c>
      <c r="F497" s="5" t="s">
        <v>2</v>
      </c>
      <c r="G497" s="7" t="s">
        <v>3</v>
      </c>
      <c r="H497" s="6" t="s">
        <v>2</v>
      </c>
      <c r="I497" s="6" t="s">
        <v>3</v>
      </c>
      <c r="J497" s="6" t="s">
        <v>2</v>
      </c>
      <c r="K497" s="6" t="s">
        <v>3</v>
      </c>
      <c r="L497" s="6" t="s">
        <v>2</v>
      </c>
      <c r="M497" s="6" t="s">
        <v>3</v>
      </c>
      <c r="N497" s="6" t="s">
        <v>2</v>
      </c>
      <c r="O497" s="6" t="s">
        <v>3</v>
      </c>
      <c r="P497" s="204"/>
      <c r="Q497" s="204"/>
      <c r="R497" s="204"/>
      <c r="S497" s="204"/>
      <c r="T497" s="204"/>
    </row>
    <row r="498" spans="2:20" ht="14.25" customHeight="1">
      <c r="B498" s="13" t="s">
        <v>4</v>
      </c>
      <c r="C498" s="13" t="s">
        <v>5</v>
      </c>
      <c r="D498" s="13" t="s">
        <v>6</v>
      </c>
      <c r="E498" s="13" t="s">
        <v>449</v>
      </c>
      <c r="F498" s="13" t="s">
        <v>7</v>
      </c>
      <c r="G498" s="13" t="s">
        <v>8</v>
      </c>
      <c r="H498" s="13" t="s">
        <v>770</v>
      </c>
      <c r="I498" s="13" t="s">
        <v>771</v>
      </c>
      <c r="J498" s="13" t="s">
        <v>107</v>
      </c>
      <c r="K498" s="13" t="s">
        <v>772</v>
      </c>
      <c r="L498" s="13" t="s">
        <v>773</v>
      </c>
      <c r="M498" s="13" t="s">
        <v>108</v>
      </c>
      <c r="N498" s="13" t="s">
        <v>774</v>
      </c>
      <c r="O498" s="13" t="s">
        <v>775</v>
      </c>
      <c r="P498" s="13" t="s">
        <v>620</v>
      </c>
      <c r="Q498" s="13" t="s">
        <v>776</v>
      </c>
      <c r="R498" s="13" t="s">
        <v>777</v>
      </c>
      <c r="S498" s="13" t="s">
        <v>934</v>
      </c>
      <c r="T498" s="13" t="s">
        <v>935</v>
      </c>
    </row>
    <row r="499" spans="2:20" ht="27" customHeight="1">
      <c r="B499" s="205" t="s">
        <v>869</v>
      </c>
      <c r="C499" s="206"/>
      <c r="D499" s="206"/>
      <c r="E499" s="206"/>
      <c r="F499" s="206"/>
      <c r="G499" s="206"/>
      <c r="H499" s="206"/>
      <c r="I499" s="206"/>
      <c r="J499" s="206"/>
      <c r="K499" s="206"/>
      <c r="L499" s="206"/>
      <c r="M499" s="206"/>
      <c r="N499" s="206"/>
      <c r="O499" s="206"/>
      <c r="P499" s="206"/>
      <c r="Q499" s="206"/>
      <c r="R499" s="206"/>
      <c r="S499" s="206"/>
      <c r="T499" s="206"/>
    </row>
    <row r="500" spans="2:20" ht="26.25" customHeight="1">
      <c r="B500" s="217" t="s">
        <v>870</v>
      </c>
      <c r="C500" s="218"/>
      <c r="D500" s="218"/>
      <c r="E500" s="218"/>
      <c r="F500" s="218"/>
      <c r="G500" s="218"/>
      <c r="H500" s="218"/>
      <c r="I500" s="218"/>
      <c r="J500" s="218"/>
      <c r="K500" s="218"/>
      <c r="L500" s="218"/>
      <c r="M500" s="218"/>
      <c r="N500" s="218"/>
      <c r="O500" s="218"/>
      <c r="P500" s="218"/>
      <c r="Q500" s="218"/>
      <c r="R500" s="218"/>
      <c r="S500" s="218"/>
      <c r="T500" s="218"/>
    </row>
    <row r="501" spans="2:20" ht="45" customHeight="1">
      <c r="B501" s="18" t="s">
        <v>118</v>
      </c>
      <c r="C501" s="18" t="s">
        <v>901</v>
      </c>
      <c r="D501" s="36">
        <f>D502+D505+D507+D509+D513+D516+D518+D520</f>
        <v>0</v>
      </c>
      <c r="E501" s="36">
        <f aca="true" t="shared" si="78" ref="E501:M501">E502+E505+E507+E509+E513+E516+E518+E520</f>
        <v>0</v>
      </c>
      <c r="F501" s="36">
        <f t="shared" si="78"/>
        <v>4950</v>
      </c>
      <c r="G501" s="36">
        <f t="shared" si="78"/>
        <v>4303.9</v>
      </c>
      <c r="H501" s="36">
        <f t="shared" si="78"/>
        <v>4569.8</v>
      </c>
      <c r="I501" s="36">
        <f t="shared" si="78"/>
        <v>4086.8</v>
      </c>
      <c r="J501" s="36">
        <f t="shared" si="78"/>
        <v>1000</v>
      </c>
      <c r="K501" s="36">
        <f t="shared" si="78"/>
        <v>1000</v>
      </c>
      <c r="L501" s="36">
        <f t="shared" si="78"/>
        <v>54000</v>
      </c>
      <c r="M501" s="36">
        <f t="shared" si="78"/>
        <v>34350.7</v>
      </c>
      <c r="N501" s="36">
        <f>D501+F501+H501+J501+L501</f>
        <v>64519.8</v>
      </c>
      <c r="O501" s="36">
        <f>E501+G501+I501+K501+M501</f>
        <v>43741.399999999994</v>
      </c>
      <c r="P501" s="48" t="s">
        <v>902</v>
      </c>
      <c r="Q501" s="48" t="s">
        <v>130</v>
      </c>
      <c r="R501" s="49" t="s">
        <v>17</v>
      </c>
      <c r="S501" s="49">
        <v>30</v>
      </c>
      <c r="T501" s="49">
        <v>0</v>
      </c>
    </row>
    <row r="502" spans="2:20" ht="36" customHeight="1">
      <c r="B502" s="2" t="s">
        <v>9</v>
      </c>
      <c r="C502" s="92" t="s">
        <v>871</v>
      </c>
      <c r="D502" s="71">
        <v>0</v>
      </c>
      <c r="E502" s="71">
        <v>0</v>
      </c>
      <c r="F502" s="126">
        <v>0</v>
      </c>
      <c r="G502" s="19">
        <v>0</v>
      </c>
      <c r="H502" s="19">
        <v>0</v>
      </c>
      <c r="I502" s="19">
        <v>0</v>
      </c>
      <c r="J502" s="19">
        <v>0</v>
      </c>
      <c r="K502" s="19">
        <v>0</v>
      </c>
      <c r="L502" s="19">
        <v>3500</v>
      </c>
      <c r="M502" s="20">
        <v>2400</v>
      </c>
      <c r="N502" s="36">
        <f aca="true" t="shared" si="79" ref="N502:N521">D502+F502+H502+J502+L502</f>
        <v>3500</v>
      </c>
      <c r="O502" s="36">
        <f aca="true" t="shared" si="80" ref="O502:O521">E502+G502+I502+K502+M502</f>
        <v>2400</v>
      </c>
      <c r="P502" s="48" t="s">
        <v>903</v>
      </c>
      <c r="Q502" s="48" t="s">
        <v>130</v>
      </c>
      <c r="R502" s="49" t="s">
        <v>17</v>
      </c>
      <c r="S502" s="49">
        <v>100</v>
      </c>
      <c r="T502" s="49">
        <v>0</v>
      </c>
    </row>
    <row r="503" spans="2:20" ht="26.25" customHeight="1">
      <c r="B503" s="4" t="s">
        <v>230</v>
      </c>
      <c r="C503" s="92" t="s">
        <v>872</v>
      </c>
      <c r="D503" s="125">
        <v>0</v>
      </c>
      <c r="E503" s="125">
        <v>0</v>
      </c>
      <c r="F503" s="124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1580</v>
      </c>
      <c r="M503" s="8">
        <v>480</v>
      </c>
      <c r="N503" s="62">
        <f t="shared" si="79"/>
        <v>1580</v>
      </c>
      <c r="O503" s="62">
        <f t="shared" si="80"/>
        <v>480</v>
      </c>
      <c r="P503" s="48" t="s">
        <v>904</v>
      </c>
      <c r="Q503" s="48" t="s">
        <v>130</v>
      </c>
      <c r="R503" s="49" t="s">
        <v>905</v>
      </c>
      <c r="S503" s="49">
        <v>84</v>
      </c>
      <c r="T503" s="49">
        <v>84</v>
      </c>
    </row>
    <row r="504" spans="2:20" ht="42" customHeight="1">
      <c r="B504" s="4" t="s">
        <v>232</v>
      </c>
      <c r="C504" s="92" t="s">
        <v>873</v>
      </c>
      <c r="D504" s="125">
        <v>0</v>
      </c>
      <c r="E504" s="125">
        <v>0</v>
      </c>
      <c r="F504" s="124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1920</v>
      </c>
      <c r="M504" s="8">
        <v>1920</v>
      </c>
      <c r="N504" s="62">
        <f t="shared" si="79"/>
        <v>1920</v>
      </c>
      <c r="O504" s="62">
        <f t="shared" si="80"/>
        <v>1920</v>
      </c>
      <c r="P504" s="48" t="s">
        <v>906</v>
      </c>
      <c r="Q504" s="48" t="s">
        <v>130</v>
      </c>
      <c r="R504" s="49" t="s">
        <v>17</v>
      </c>
      <c r="S504" s="49">
        <v>100</v>
      </c>
      <c r="T504" s="49">
        <v>0</v>
      </c>
    </row>
    <row r="505" spans="2:20" ht="40.5" customHeight="1">
      <c r="B505" s="2" t="s">
        <v>37</v>
      </c>
      <c r="C505" s="92" t="s">
        <v>874</v>
      </c>
      <c r="D505" s="71">
        <v>0</v>
      </c>
      <c r="E505" s="71">
        <v>0</v>
      </c>
      <c r="F505" s="126">
        <v>0</v>
      </c>
      <c r="G505" s="19">
        <v>0</v>
      </c>
      <c r="H505" s="19">
        <v>328.7</v>
      </c>
      <c r="I505" s="19">
        <v>0</v>
      </c>
      <c r="J505" s="19">
        <v>0</v>
      </c>
      <c r="K505" s="19">
        <v>0</v>
      </c>
      <c r="L505" s="19">
        <v>1150</v>
      </c>
      <c r="M505" s="20">
        <v>1150</v>
      </c>
      <c r="N505" s="36">
        <f t="shared" si="79"/>
        <v>1478.7</v>
      </c>
      <c r="O505" s="36">
        <f t="shared" si="80"/>
        <v>1150</v>
      </c>
      <c r="P505" s="48" t="s">
        <v>907</v>
      </c>
      <c r="Q505" s="48" t="s">
        <v>130</v>
      </c>
      <c r="R505" s="49" t="s">
        <v>908</v>
      </c>
      <c r="S505" s="49">
        <v>100</v>
      </c>
      <c r="T505" s="49">
        <v>100</v>
      </c>
    </row>
    <row r="506" spans="2:20" ht="42" customHeight="1">
      <c r="B506" s="4" t="s">
        <v>875</v>
      </c>
      <c r="C506" s="92" t="s">
        <v>876</v>
      </c>
      <c r="D506" s="125">
        <v>0</v>
      </c>
      <c r="E506" s="125">
        <v>0</v>
      </c>
      <c r="F506" s="124">
        <v>0</v>
      </c>
      <c r="G506" s="3">
        <v>0</v>
      </c>
      <c r="H506" s="3">
        <v>328.7</v>
      </c>
      <c r="I506" s="3">
        <v>0</v>
      </c>
      <c r="J506" s="3">
        <v>0</v>
      </c>
      <c r="K506" s="3">
        <v>0</v>
      </c>
      <c r="L506" s="3">
        <v>1150</v>
      </c>
      <c r="M506" s="8">
        <v>1150</v>
      </c>
      <c r="N506" s="62">
        <f t="shared" si="79"/>
        <v>1478.7</v>
      </c>
      <c r="O506" s="62">
        <f t="shared" si="80"/>
        <v>1150</v>
      </c>
      <c r="P506" s="48" t="s">
        <v>909</v>
      </c>
      <c r="Q506" s="48" t="s">
        <v>130</v>
      </c>
      <c r="R506" s="49" t="s">
        <v>910</v>
      </c>
      <c r="S506" s="49">
        <v>8.1</v>
      </c>
      <c r="T506" s="49">
        <v>8.1</v>
      </c>
    </row>
    <row r="507" spans="2:20" ht="38.25" customHeight="1">
      <c r="B507" s="2" t="s">
        <v>39</v>
      </c>
      <c r="C507" s="92" t="s">
        <v>877</v>
      </c>
      <c r="D507" s="71">
        <v>0</v>
      </c>
      <c r="E507" s="71">
        <v>0</v>
      </c>
      <c r="F507" s="126">
        <v>0</v>
      </c>
      <c r="G507" s="19">
        <v>0</v>
      </c>
      <c r="H507" s="19">
        <v>0</v>
      </c>
      <c r="I507" s="19">
        <v>0</v>
      </c>
      <c r="J507" s="19">
        <v>0</v>
      </c>
      <c r="K507" s="19">
        <v>0</v>
      </c>
      <c r="L507" s="19">
        <v>750</v>
      </c>
      <c r="M507" s="20">
        <v>750</v>
      </c>
      <c r="N507" s="36">
        <f t="shared" si="79"/>
        <v>750</v>
      </c>
      <c r="O507" s="36">
        <f t="shared" si="80"/>
        <v>750</v>
      </c>
      <c r="P507" s="48" t="s">
        <v>911</v>
      </c>
      <c r="Q507" s="48" t="s">
        <v>912</v>
      </c>
      <c r="R507" s="49" t="s">
        <v>913</v>
      </c>
      <c r="S507" s="49">
        <v>400</v>
      </c>
      <c r="T507" s="49">
        <v>400</v>
      </c>
    </row>
    <row r="508" spans="2:20" ht="69.75" customHeight="1">
      <c r="B508" s="4" t="s">
        <v>404</v>
      </c>
      <c r="C508" s="92" t="s">
        <v>878</v>
      </c>
      <c r="D508" s="125">
        <v>0</v>
      </c>
      <c r="E508" s="125">
        <v>0</v>
      </c>
      <c r="F508" s="124">
        <v>0</v>
      </c>
      <c r="G508" s="3">
        <v>0</v>
      </c>
      <c r="H508" s="3">
        <v>0</v>
      </c>
      <c r="I508" s="3">
        <v>0</v>
      </c>
      <c r="J508" s="3">
        <v>0</v>
      </c>
      <c r="K508" s="3">
        <v>0</v>
      </c>
      <c r="L508" s="3">
        <v>750</v>
      </c>
      <c r="M508" s="8">
        <v>750</v>
      </c>
      <c r="N508" s="62">
        <f t="shared" si="79"/>
        <v>750</v>
      </c>
      <c r="O508" s="62">
        <f t="shared" si="80"/>
        <v>750</v>
      </c>
      <c r="P508" s="48" t="s">
        <v>914</v>
      </c>
      <c r="Q508" s="48" t="s">
        <v>291</v>
      </c>
      <c r="R508" s="49" t="s">
        <v>17</v>
      </c>
      <c r="S508" s="49">
        <v>4</v>
      </c>
      <c r="T508" s="49">
        <v>0</v>
      </c>
    </row>
    <row r="509" spans="2:20" ht="24" customHeight="1">
      <c r="B509" s="2" t="s">
        <v>220</v>
      </c>
      <c r="C509" s="92" t="s">
        <v>879</v>
      </c>
      <c r="D509" s="71">
        <v>0</v>
      </c>
      <c r="E509" s="71">
        <v>0</v>
      </c>
      <c r="F509" s="126">
        <v>0</v>
      </c>
      <c r="G509" s="19">
        <v>0</v>
      </c>
      <c r="H509" s="19">
        <v>500</v>
      </c>
      <c r="I509" s="19">
        <v>462.8</v>
      </c>
      <c r="J509" s="19">
        <v>1000</v>
      </c>
      <c r="K509" s="19">
        <v>1000</v>
      </c>
      <c r="L509" s="19">
        <v>0</v>
      </c>
      <c r="M509" s="20">
        <v>0</v>
      </c>
      <c r="N509" s="36">
        <f t="shared" si="79"/>
        <v>1500</v>
      </c>
      <c r="O509" s="36">
        <f t="shared" si="80"/>
        <v>1462.8</v>
      </c>
      <c r="P509" s="48" t="s">
        <v>915</v>
      </c>
      <c r="Q509" s="48" t="s">
        <v>130</v>
      </c>
      <c r="R509" s="49" t="s">
        <v>777</v>
      </c>
      <c r="S509" s="49">
        <v>20</v>
      </c>
      <c r="T509" s="49">
        <v>30.4</v>
      </c>
    </row>
    <row r="510" spans="2:20" ht="35.25" customHeight="1">
      <c r="B510" s="4" t="s">
        <v>880</v>
      </c>
      <c r="C510" s="92" t="s">
        <v>881</v>
      </c>
      <c r="D510" s="125">
        <v>0</v>
      </c>
      <c r="E510" s="125">
        <v>0</v>
      </c>
      <c r="F510" s="124">
        <v>0</v>
      </c>
      <c r="G510" s="3">
        <v>0</v>
      </c>
      <c r="H510" s="3">
        <v>486.8</v>
      </c>
      <c r="I510" s="3">
        <v>462.8</v>
      </c>
      <c r="J510" s="3">
        <v>400</v>
      </c>
      <c r="K510" s="3">
        <v>400</v>
      </c>
      <c r="L510" s="3">
        <v>0</v>
      </c>
      <c r="M510" s="8">
        <v>0</v>
      </c>
      <c r="N510" s="62">
        <f t="shared" si="79"/>
        <v>886.8</v>
      </c>
      <c r="O510" s="62">
        <f t="shared" si="80"/>
        <v>862.8</v>
      </c>
      <c r="P510" s="48" t="s">
        <v>897</v>
      </c>
      <c r="Q510" s="48" t="s">
        <v>130</v>
      </c>
      <c r="R510" s="49" t="s">
        <v>204</v>
      </c>
      <c r="S510" s="49">
        <v>75.4</v>
      </c>
      <c r="T510" s="49">
        <v>75.4</v>
      </c>
    </row>
    <row r="511" spans="2:20" ht="26.25" customHeight="1">
      <c r="B511" s="4" t="s">
        <v>882</v>
      </c>
      <c r="C511" s="92" t="s">
        <v>883</v>
      </c>
      <c r="D511" s="125">
        <v>0</v>
      </c>
      <c r="E511" s="125">
        <v>0</v>
      </c>
      <c r="F511" s="124">
        <v>0</v>
      </c>
      <c r="G511" s="3">
        <v>0</v>
      </c>
      <c r="H511" s="3">
        <v>13.2</v>
      </c>
      <c r="I511" s="3">
        <v>0</v>
      </c>
      <c r="J511" s="3">
        <v>200</v>
      </c>
      <c r="K511" s="3">
        <v>200</v>
      </c>
      <c r="L511" s="3">
        <v>0</v>
      </c>
      <c r="M511" s="8">
        <v>0</v>
      </c>
      <c r="N511" s="62">
        <f t="shared" si="79"/>
        <v>213.2</v>
      </c>
      <c r="O511" s="62">
        <f t="shared" si="80"/>
        <v>200</v>
      </c>
      <c r="P511" s="48" t="s">
        <v>916</v>
      </c>
      <c r="Q511" s="48" t="s">
        <v>472</v>
      </c>
      <c r="R511" s="49" t="s">
        <v>917</v>
      </c>
      <c r="S511" s="49">
        <v>0.04</v>
      </c>
      <c r="T511" s="49">
        <v>0.04</v>
      </c>
    </row>
    <row r="512" spans="2:20" ht="37.5" customHeight="1">
      <c r="B512" s="4" t="s">
        <v>884</v>
      </c>
      <c r="C512" s="92" t="s">
        <v>885</v>
      </c>
      <c r="D512" s="125">
        <v>0</v>
      </c>
      <c r="E512" s="125">
        <v>0</v>
      </c>
      <c r="F512" s="124">
        <v>0</v>
      </c>
      <c r="G512" s="3">
        <v>0</v>
      </c>
      <c r="H512" s="3">
        <v>0</v>
      </c>
      <c r="I512" s="3">
        <v>0</v>
      </c>
      <c r="J512" s="3">
        <v>400</v>
      </c>
      <c r="K512" s="3">
        <v>400</v>
      </c>
      <c r="L512" s="3">
        <v>0</v>
      </c>
      <c r="M512" s="8">
        <v>0</v>
      </c>
      <c r="N512" s="62">
        <f t="shared" si="79"/>
        <v>400</v>
      </c>
      <c r="O512" s="62">
        <f t="shared" si="80"/>
        <v>400</v>
      </c>
      <c r="P512" s="48" t="s">
        <v>918</v>
      </c>
      <c r="Q512" s="48" t="s">
        <v>516</v>
      </c>
      <c r="R512" s="49" t="s">
        <v>919</v>
      </c>
      <c r="S512" s="49">
        <v>1950</v>
      </c>
      <c r="T512" s="49">
        <v>1095.97</v>
      </c>
    </row>
    <row r="513" spans="2:20" ht="25.5" customHeight="1">
      <c r="B513" s="2" t="s">
        <v>222</v>
      </c>
      <c r="C513" s="92" t="s">
        <v>886</v>
      </c>
      <c r="D513" s="71">
        <v>0</v>
      </c>
      <c r="E513" s="71">
        <v>0</v>
      </c>
      <c r="F513" s="126">
        <v>0</v>
      </c>
      <c r="G513" s="19">
        <v>0</v>
      </c>
      <c r="H513" s="19">
        <v>3508.8</v>
      </c>
      <c r="I513" s="19">
        <v>3411.7</v>
      </c>
      <c r="J513" s="19">
        <v>0</v>
      </c>
      <c r="K513" s="19">
        <v>0</v>
      </c>
      <c r="L513" s="19">
        <v>0</v>
      </c>
      <c r="M513" s="20">
        <v>0</v>
      </c>
      <c r="N513" s="36">
        <f t="shared" si="79"/>
        <v>3508.8</v>
      </c>
      <c r="O513" s="36">
        <f t="shared" si="80"/>
        <v>3411.7</v>
      </c>
      <c r="P513" s="48" t="s">
        <v>920</v>
      </c>
      <c r="Q513" s="48" t="s">
        <v>836</v>
      </c>
      <c r="R513" s="49" t="s">
        <v>921</v>
      </c>
      <c r="S513" s="49">
        <v>4</v>
      </c>
      <c r="T513" s="49">
        <v>4</v>
      </c>
    </row>
    <row r="514" spans="2:20" ht="45" customHeight="1">
      <c r="B514" s="4" t="s">
        <v>887</v>
      </c>
      <c r="C514" s="92" t="s">
        <v>888</v>
      </c>
      <c r="D514" s="125">
        <v>0</v>
      </c>
      <c r="E514" s="125">
        <v>0</v>
      </c>
      <c r="F514" s="124">
        <v>0</v>
      </c>
      <c r="G514" s="3">
        <v>0</v>
      </c>
      <c r="H514" s="3">
        <v>3508.8</v>
      </c>
      <c r="I514" s="3">
        <v>3411.7</v>
      </c>
      <c r="J514" s="3">
        <v>0</v>
      </c>
      <c r="K514" s="3">
        <v>0</v>
      </c>
      <c r="L514" s="3">
        <v>0</v>
      </c>
      <c r="M514" s="8">
        <v>0</v>
      </c>
      <c r="N514" s="62">
        <f t="shared" si="79"/>
        <v>3508.8</v>
      </c>
      <c r="O514" s="62">
        <f t="shared" si="80"/>
        <v>3411.7</v>
      </c>
      <c r="P514" s="48" t="s">
        <v>922</v>
      </c>
      <c r="Q514" s="48" t="s">
        <v>516</v>
      </c>
      <c r="R514" s="49" t="s">
        <v>17</v>
      </c>
      <c r="S514" s="49">
        <v>1301</v>
      </c>
      <c r="T514" s="49">
        <v>0</v>
      </c>
    </row>
    <row r="515" spans="2:20" ht="24" customHeight="1">
      <c r="B515" s="4" t="s">
        <v>889</v>
      </c>
      <c r="C515" s="92" t="s">
        <v>890</v>
      </c>
      <c r="D515" s="125">
        <v>0</v>
      </c>
      <c r="E515" s="125">
        <v>0</v>
      </c>
      <c r="F515" s="124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0</v>
      </c>
      <c r="M515" s="8">
        <v>0</v>
      </c>
      <c r="N515" s="62">
        <f t="shared" si="79"/>
        <v>0</v>
      </c>
      <c r="O515" s="62">
        <f t="shared" si="80"/>
        <v>0</v>
      </c>
      <c r="P515" s="48" t="s">
        <v>923</v>
      </c>
      <c r="Q515" s="48" t="s">
        <v>130</v>
      </c>
      <c r="R515" s="49" t="s">
        <v>924</v>
      </c>
      <c r="S515" s="49">
        <v>18</v>
      </c>
      <c r="T515" s="49">
        <v>18</v>
      </c>
    </row>
    <row r="516" spans="2:20" ht="23.25" customHeight="1">
      <c r="B516" s="2" t="s">
        <v>224</v>
      </c>
      <c r="C516" s="92" t="s">
        <v>891</v>
      </c>
      <c r="D516" s="71">
        <v>0</v>
      </c>
      <c r="E516" s="71">
        <v>0</v>
      </c>
      <c r="F516" s="126">
        <v>0</v>
      </c>
      <c r="G516" s="19">
        <v>0</v>
      </c>
      <c r="H516" s="19">
        <v>20</v>
      </c>
      <c r="I516" s="19">
        <v>0</v>
      </c>
      <c r="J516" s="19">
        <v>0</v>
      </c>
      <c r="K516" s="19">
        <v>0</v>
      </c>
      <c r="L516" s="19">
        <v>0</v>
      </c>
      <c r="M516" s="20">
        <v>0</v>
      </c>
      <c r="N516" s="36">
        <f t="shared" si="79"/>
        <v>20</v>
      </c>
      <c r="O516" s="36">
        <f t="shared" si="80"/>
        <v>0</v>
      </c>
      <c r="P516" s="48" t="s">
        <v>925</v>
      </c>
      <c r="Q516" s="48" t="s">
        <v>926</v>
      </c>
      <c r="R516" s="49" t="s">
        <v>927</v>
      </c>
      <c r="S516" s="49">
        <v>158.8</v>
      </c>
      <c r="T516" s="49">
        <v>158.8</v>
      </c>
    </row>
    <row r="517" spans="2:20" ht="48" customHeight="1">
      <c r="B517" s="4" t="s">
        <v>892</v>
      </c>
      <c r="C517" s="92" t="s">
        <v>893</v>
      </c>
      <c r="D517" s="125">
        <v>0</v>
      </c>
      <c r="E517" s="125">
        <v>0</v>
      </c>
      <c r="F517" s="124">
        <v>0</v>
      </c>
      <c r="G517" s="3">
        <v>0</v>
      </c>
      <c r="H517" s="3">
        <v>20</v>
      </c>
      <c r="I517" s="3">
        <v>0</v>
      </c>
      <c r="J517" s="3">
        <v>0</v>
      </c>
      <c r="K517" s="3">
        <v>0</v>
      </c>
      <c r="L517" s="3">
        <v>0</v>
      </c>
      <c r="M517" s="8">
        <v>0</v>
      </c>
      <c r="N517" s="62">
        <f t="shared" si="79"/>
        <v>20</v>
      </c>
      <c r="O517" s="62">
        <f t="shared" si="80"/>
        <v>0</v>
      </c>
      <c r="P517" s="48" t="s">
        <v>928</v>
      </c>
      <c r="Q517" s="48" t="s">
        <v>130</v>
      </c>
      <c r="R517" s="49" t="s">
        <v>131</v>
      </c>
      <c r="S517" s="49">
        <v>100</v>
      </c>
      <c r="T517" s="49">
        <v>100</v>
      </c>
    </row>
    <row r="518" spans="2:20" ht="22.5" customHeight="1">
      <c r="B518" s="2" t="s">
        <v>413</v>
      </c>
      <c r="C518" s="92" t="s">
        <v>894</v>
      </c>
      <c r="D518" s="71">
        <v>0</v>
      </c>
      <c r="E518" s="71">
        <v>0</v>
      </c>
      <c r="F518" s="126">
        <v>0</v>
      </c>
      <c r="G518" s="19">
        <v>0</v>
      </c>
      <c r="H518" s="19">
        <v>0</v>
      </c>
      <c r="I518" s="19">
        <v>0</v>
      </c>
      <c r="J518" s="19">
        <v>0</v>
      </c>
      <c r="K518" s="19">
        <v>0</v>
      </c>
      <c r="L518" s="19">
        <v>48600</v>
      </c>
      <c r="M518" s="20">
        <v>30050.7</v>
      </c>
      <c r="N518" s="36">
        <f t="shared" si="79"/>
        <v>48600</v>
      </c>
      <c r="O518" s="36">
        <f t="shared" si="80"/>
        <v>30050.7</v>
      </c>
      <c r="P518" s="48" t="s">
        <v>929</v>
      </c>
      <c r="Q518" s="48" t="s">
        <v>291</v>
      </c>
      <c r="R518" s="49" t="s">
        <v>521</v>
      </c>
      <c r="S518" s="49">
        <v>40</v>
      </c>
      <c r="T518" s="49">
        <v>1</v>
      </c>
    </row>
    <row r="519" spans="2:20" ht="21" customHeight="1">
      <c r="B519" s="4" t="s">
        <v>895</v>
      </c>
      <c r="C519" s="92" t="s">
        <v>896</v>
      </c>
      <c r="D519" s="125">
        <v>0</v>
      </c>
      <c r="E519" s="125">
        <v>0</v>
      </c>
      <c r="F519" s="124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48600</v>
      </c>
      <c r="M519" s="8">
        <v>30050.7</v>
      </c>
      <c r="N519" s="62">
        <f t="shared" si="79"/>
        <v>48600</v>
      </c>
      <c r="O519" s="62">
        <f t="shared" si="80"/>
        <v>30050.7</v>
      </c>
      <c r="P519" s="48" t="s">
        <v>930</v>
      </c>
      <c r="Q519" s="48" t="s">
        <v>472</v>
      </c>
      <c r="R519" s="49" t="s">
        <v>5</v>
      </c>
      <c r="S519" s="49">
        <v>0</v>
      </c>
      <c r="T519" s="49">
        <v>0</v>
      </c>
    </row>
    <row r="520" spans="2:20" ht="45" customHeight="1">
      <c r="B520" s="2" t="s">
        <v>415</v>
      </c>
      <c r="C520" s="92" t="s">
        <v>897</v>
      </c>
      <c r="D520" s="71">
        <v>0</v>
      </c>
      <c r="E520" s="71">
        <v>0</v>
      </c>
      <c r="F520" s="126">
        <v>4950</v>
      </c>
      <c r="G520" s="19">
        <v>4303.9</v>
      </c>
      <c r="H520" s="19">
        <v>212.3</v>
      </c>
      <c r="I520" s="19">
        <v>212.3</v>
      </c>
      <c r="J520" s="19">
        <v>0</v>
      </c>
      <c r="K520" s="19">
        <v>0</v>
      </c>
      <c r="L520" s="19">
        <v>0</v>
      </c>
      <c r="M520" s="20">
        <v>0</v>
      </c>
      <c r="N520" s="36">
        <f t="shared" si="79"/>
        <v>5162.3</v>
      </c>
      <c r="O520" s="36">
        <f t="shared" si="80"/>
        <v>4516.2</v>
      </c>
      <c r="P520" s="48" t="s">
        <v>931</v>
      </c>
      <c r="Q520" s="48" t="s">
        <v>130</v>
      </c>
      <c r="R520" s="49" t="s">
        <v>204</v>
      </c>
      <c r="S520" s="49">
        <v>50</v>
      </c>
      <c r="T520" s="49">
        <v>0</v>
      </c>
    </row>
    <row r="521" spans="2:20" ht="57.75" customHeight="1">
      <c r="B521" s="4" t="s">
        <v>898</v>
      </c>
      <c r="C521" s="92" t="s">
        <v>899</v>
      </c>
      <c r="D521" s="125">
        <v>0</v>
      </c>
      <c r="E521" s="125">
        <v>0</v>
      </c>
      <c r="F521" s="124">
        <v>4950</v>
      </c>
      <c r="G521" s="3">
        <v>4303.9</v>
      </c>
      <c r="H521" s="3">
        <v>212.3</v>
      </c>
      <c r="I521" s="3">
        <v>212.3</v>
      </c>
      <c r="J521" s="3">
        <v>0</v>
      </c>
      <c r="K521" s="3">
        <v>0</v>
      </c>
      <c r="L521" s="3">
        <v>0</v>
      </c>
      <c r="M521" s="8">
        <v>0</v>
      </c>
      <c r="N521" s="62">
        <f t="shared" si="79"/>
        <v>5162.3</v>
      </c>
      <c r="O521" s="62">
        <f t="shared" si="80"/>
        <v>4516.2</v>
      </c>
      <c r="P521" s="50" t="s">
        <v>932</v>
      </c>
      <c r="Q521" s="50" t="s">
        <v>933</v>
      </c>
      <c r="R521" s="66" t="s">
        <v>204</v>
      </c>
      <c r="S521" s="66">
        <v>0</v>
      </c>
      <c r="T521" s="66">
        <v>0.12</v>
      </c>
    </row>
    <row r="522" spans="2:20" ht="30" customHeight="1">
      <c r="B522" s="241" t="s">
        <v>105</v>
      </c>
      <c r="C522" s="242"/>
      <c r="D522" s="108">
        <f>D501</f>
        <v>0</v>
      </c>
      <c r="E522" s="108">
        <f aca="true" t="shared" si="81" ref="E522:O522">E501</f>
        <v>0</v>
      </c>
      <c r="F522" s="108">
        <f t="shared" si="81"/>
        <v>4950</v>
      </c>
      <c r="G522" s="108">
        <f t="shared" si="81"/>
        <v>4303.9</v>
      </c>
      <c r="H522" s="108">
        <f t="shared" si="81"/>
        <v>4569.8</v>
      </c>
      <c r="I522" s="108">
        <f t="shared" si="81"/>
        <v>4086.8</v>
      </c>
      <c r="J522" s="108">
        <f t="shared" si="81"/>
        <v>1000</v>
      </c>
      <c r="K522" s="108">
        <f t="shared" si="81"/>
        <v>1000</v>
      </c>
      <c r="L522" s="108">
        <f t="shared" si="81"/>
        <v>54000</v>
      </c>
      <c r="M522" s="108">
        <f t="shared" si="81"/>
        <v>34350.7</v>
      </c>
      <c r="N522" s="108">
        <f t="shared" si="81"/>
        <v>64519.8</v>
      </c>
      <c r="O522" s="108">
        <f t="shared" si="81"/>
        <v>43741.399999999994</v>
      </c>
      <c r="P522" s="14"/>
      <c r="Q522" s="14"/>
      <c r="R522" s="14"/>
      <c r="S522" s="14"/>
      <c r="T522" s="14"/>
    </row>
    <row r="523" spans="2:20" ht="30" customHeight="1">
      <c r="B523" s="199" t="s">
        <v>1337</v>
      </c>
      <c r="C523" s="202"/>
      <c r="D523" s="202"/>
      <c r="E523" s="202"/>
      <c r="F523" s="202"/>
      <c r="G523" s="202"/>
      <c r="H523" s="202"/>
      <c r="I523" s="202"/>
      <c r="J523" s="202"/>
      <c r="K523" s="202"/>
      <c r="L523" s="202"/>
      <c r="M523" s="202"/>
      <c r="N523" s="202"/>
      <c r="O523" s="202"/>
      <c r="P523" s="202"/>
      <c r="Q523" s="202"/>
      <c r="R523" s="202"/>
      <c r="S523" s="202"/>
      <c r="T523" s="203"/>
    </row>
    <row r="524" spans="2:20" ht="42" customHeight="1">
      <c r="B524" s="232" t="s">
        <v>0</v>
      </c>
      <c r="C524" s="232" t="s">
        <v>1</v>
      </c>
      <c r="D524" s="235" t="s">
        <v>272</v>
      </c>
      <c r="E524" s="236"/>
      <c r="F524" s="237" t="s">
        <v>106</v>
      </c>
      <c r="G524" s="238"/>
      <c r="H524" s="230" t="s">
        <v>109</v>
      </c>
      <c r="I524" s="231"/>
      <c r="J524" s="239" t="s">
        <v>900</v>
      </c>
      <c r="K524" s="240"/>
      <c r="L524" s="230" t="s">
        <v>110</v>
      </c>
      <c r="M524" s="231"/>
      <c r="N524" s="230" t="s">
        <v>154</v>
      </c>
      <c r="O524" s="231"/>
      <c r="P524" s="229" t="s">
        <v>111</v>
      </c>
      <c r="Q524" s="229" t="s">
        <v>112</v>
      </c>
      <c r="R524" s="229" t="s">
        <v>113</v>
      </c>
      <c r="S524" s="229" t="s">
        <v>114</v>
      </c>
      <c r="T524" s="229" t="s">
        <v>115</v>
      </c>
    </row>
    <row r="525" spans="2:20" ht="56.25" customHeight="1">
      <c r="B525" s="233"/>
      <c r="C525" s="234"/>
      <c r="D525" s="6" t="s">
        <v>2</v>
      </c>
      <c r="E525" s="6" t="s">
        <v>3</v>
      </c>
      <c r="F525" s="5" t="s">
        <v>2</v>
      </c>
      <c r="G525" s="7" t="s">
        <v>3</v>
      </c>
      <c r="H525" s="6" t="s">
        <v>2</v>
      </c>
      <c r="I525" s="6" t="s">
        <v>3</v>
      </c>
      <c r="J525" s="6" t="s">
        <v>2</v>
      </c>
      <c r="K525" s="6" t="s">
        <v>3</v>
      </c>
      <c r="L525" s="6" t="s">
        <v>2</v>
      </c>
      <c r="M525" s="6" t="s">
        <v>3</v>
      </c>
      <c r="N525" s="6" t="s">
        <v>2</v>
      </c>
      <c r="O525" s="6" t="s">
        <v>3</v>
      </c>
      <c r="P525" s="204"/>
      <c r="Q525" s="204"/>
      <c r="R525" s="204"/>
      <c r="S525" s="204"/>
      <c r="T525" s="204"/>
    </row>
    <row r="526" spans="2:20" ht="14.25" customHeight="1">
      <c r="B526" s="13" t="s">
        <v>4</v>
      </c>
      <c r="C526" s="13" t="s">
        <v>5</v>
      </c>
      <c r="D526" s="13" t="s">
        <v>6</v>
      </c>
      <c r="E526" s="13" t="s">
        <v>449</v>
      </c>
      <c r="F526" s="13" t="s">
        <v>7</v>
      </c>
      <c r="G526" s="13" t="s">
        <v>8</v>
      </c>
      <c r="H526" s="13" t="s">
        <v>770</v>
      </c>
      <c r="I526" s="13" t="s">
        <v>771</v>
      </c>
      <c r="J526" s="13" t="s">
        <v>107</v>
      </c>
      <c r="K526" s="13" t="s">
        <v>772</v>
      </c>
      <c r="L526" s="13" t="s">
        <v>773</v>
      </c>
      <c r="M526" s="13" t="s">
        <v>108</v>
      </c>
      <c r="N526" s="13" t="s">
        <v>774</v>
      </c>
      <c r="O526" s="13" t="s">
        <v>775</v>
      </c>
      <c r="P526" s="13" t="s">
        <v>620</v>
      </c>
      <c r="Q526" s="13" t="s">
        <v>776</v>
      </c>
      <c r="R526" s="13" t="s">
        <v>777</v>
      </c>
      <c r="S526" s="13" t="s">
        <v>934</v>
      </c>
      <c r="T526" s="13" t="s">
        <v>935</v>
      </c>
    </row>
    <row r="527" spans="2:20" ht="21.75" customHeight="1">
      <c r="B527" s="205" t="s">
        <v>936</v>
      </c>
      <c r="C527" s="206"/>
      <c r="D527" s="206"/>
      <c r="E527" s="206"/>
      <c r="F527" s="206"/>
      <c r="G527" s="206"/>
      <c r="H527" s="206"/>
      <c r="I527" s="206"/>
      <c r="J527" s="206"/>
      <c r="K527" s="206"/>
      <c r="L527" s="206"/>
      <c r="M527" s="206"/>
      <c r="N527" s="206"/>
      <c r="O527" s="206"/>
      <c r="P527" s="206"/>
      <c r="Q527" s="206"/>
      <c r="R527" s="206"/>
      <c r="S527" s="206"/>
      <c r="T527" s="206"/>
    </row>
    <row r="528" spans="2:20" ht="27" customHeight="1">
      <c r="B528" s="217" t="s">
        <v>937</v>
      </c>
      <c r="C528" s="218"/>
      <c r="D528" s="218"/>
      <c r="E528" s="218"/>
      <c r="F528" s="218"/>
      <c r="G528" s="218"/>
      <c r="H528" s="218"/>
      <c r="I528" s="218"/>
      <c r="J528" s="218"/>
      <c r="K528" s="218"/>
      <c r="L528" s="218"/>
      <c r="M528" s="218"/>
      <c r="N528" s="218"/>
      <c r="O528" s="218"/>
      <c r="P528" s="218"/>
      <c r="Q528" s="218"/>
      <c r="R528" s="218"/>
      <c r="S528" s="218"/>
      <c r="T528" s="218"/>
    </row>
    <row r="529" spans="2:20" ht="51" customHeight="1">
      <c r="B529" s="18" t="s">
        <v>118</v>
      </c>
      <c r="C529" s="118" t="s">
        <v>965</v>
      </c>
      <c r="D529" s="95">
        <f>D530+D531+D532</f>
        <v>0</v>
      </c>
      <c r="E529" s="95">
        <f aca="true" t="shared" si="82" ref="E529:M529">E530+E531+E532</f>
        <v>0</v>
      </c>
      <c r="F529" s="95">
        <f t="shared" si="82"/>
        <v>0</v>
      </c>
      <c r="G529" s="95">
        <f t="shared" si="82"/>
        <v>0</v>
      </c>
      <c r="H529" s="95">
        <f t="shared" si="82"/>
        <v>20795.7</v>
      </c>
      <c r="I529" s="95">
        <f t="shared" si="82"/>
        <v>20780.66</v>
      </c>
      <c r="J529" s="95">
        <f t="shared" si="82"/>
        <v>0</v>
      </c>
      <c r="K529" s="95">
        <f t="shared" si="82"/>
        <v>0</v>
      </c>
      <c r="L529" s="95">
        <f t="shared" si="82"/>
        <v>0</v>
      </c>
      <c r="M529" s="95">
        <f t="shared" si="82"/>
        <v>0</v>
      </c>
      <c r="N529" s="95">
        <f aca="true" t="shared" si="83" ref="N529:O533">D529+F529+H529+J529+L529</f>
        <v>20795.7</v>
      </c>
      <c r="O529" s="95">
        <f t="shared" si="83"/>
        <v>20780.66</v>
      </c>
      <c r="P529" s="48" t="s">
        <v>966</v>
      </c>
      <c r="Q529" s="48" t="s">
        <v>130</v>
      </c>
      <c r="R529" s="49" t="s">
        <v>131</v>
      </c>
      <c r="S529" s="49">
        <v>100</v>
      </c>
      <c r="T529" s="49">
        <v>100</v>
      </c>
    </row>
    <row r="530" spans="2:20" ht="45.75" customHeight="1">
      <c r="B530" s="2" t="s">
        <v>9</v>
      </c>
      <c r="C530" s="92" t="s">
        <v>938</v>
      </c>
      <c r="D530" s="93">
        <v>0</v>
      </c>
      <c r="E530" s="93">
        <v>0</v>
      </c>
      <c r="F530" s="124">
        <v>0</v>
      </c>
      <c r="G530" s="3">
        <v>0</v>
      </c>
      <c r="H530" s="3">
        <v>15917.9</v>
      </c>
      <c r="I530" s="3">
        <v>15902.9</v>
      </c>
      <c r="J530" s="3">
        <v>0</v>
      </c>
      <c r="K530" s="3">
        <v>0</v>
      </c>
      <c r="L530" s="3">
        <v>0</v>
      </c>
      <c r="M530" s="8">
        <v>0</v>
      </c>
      <c r="N530" s="93">
        <f t="shared" si="83"/>
        <v>15917.9</v>
      </c>
      <c r="O530" s="93">
        <f t="shared" si="83"/>
        <v>15902.9</v>
      </c>
      <c r="P530" s="50" t="s">
        <v>967</v>
      </c>
      <c r="Q530" s="50" t="s">
        <v>130</v>
      </c>
      <c r="R530" s="66" t="s">
        <v>968</v>
      </c>
      <c r="S530" s="66">
        <v>0.58</v>
      </c>
      <c r="T530" s="66">
        <v>0.58</v>
      </c>
    </row>
    <row r="531" spans="2:20" ht="36" customHeight="1">
      <c r="B531" s="2" t="s">
        <v>37</v>
      </c>
      <c r="C531" s="92" t="s">
        <v>939</v>
      </c>
      <c r="D531" s="93">
        <v>0</v>
      </c>
      <c r="E531" s="93">
        <v>0</v>
      </c>
      <c r="F531" s="124">
        <v>0</v>
      </c>
      <c r="G531" s="3">
        <v>0</v>
      </c>
      <c r="H531" s="3">
        <v>4877.8</v>
      </c>
      <c r="I531" s="3">
        <v>4877.76</v>
      </c>
      <c r="J531" s="3">
        <v>0</v>
      </c>
      <c r="K531" s="3">
        <v>0</v>
      </c>
      <c r="L531" s="3">
        <v>0</v>
      </c>
      <c r="M531" s="8">
        <v>0</v>
      </c>
      <c r="N531" s="93">
        <f t="shared" si="83"/>
        <v>4877.8</v>
      </c>
      <c r="O531" s="93">
        <f t="shared" si="83"/>
        <v>4877.76</v>
      </c>
      <c r="P531" s="210" t="s">
        <v>969</v>
      </c>
      <c r="Q531" s="210" t="s">
        <v>130</v>
      </c>
      <c r="R531" s="245" t="s">
        <v>204</v>
      </c>
      <c r="S531" s="245">
        <v>45</v>
      </c>
      <c r="T531" s="245">
        <v>45</v>
      </c>
    </row>
    <row r="532" spans="2:20" ht="37.5" customHeight="1">
      <c r="B532" s="22" t="s">
        <v>39</v>
      </c>
      <c r="C532" s="96" t="s">
        <v>940</v>
      </c>
      <c r="D532" s="97">
        <v>0</v>
      </c>
      <c r="E532" s="97">
        <v>0</v>
      </c>
      <c r="F532" s="127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7">
        <v>0</v>
      </c>
      <c r="N532" s="97">
        <f t="shared" si="83"/>
        <v>0</v>
      </c>
      <c r="O532" s="97">
        <f t="shared" si="83"/>
        <v>0</v>
      </c>
      <c r="P532" s="261"/>
      <c r="Q532" s="261"/>
      <c r="R532" s="262"/>
      <c r="S532" s="262"/>
      <c r="T532" s="262"/>
    </row>
    <row r="533" spans="2:20" ht="24" customHeight="1">
      <c r="B533" s="227" t="s">
        <v>868</v>
      </c>
      <c r="C533" s="227"/>
      <c r="D533" s="103">
        <f>D529</f>
        <v>0</v>
      </c>
      <c r="E533" s="103">
        <f aca="true" t="shared" si="84" ref="E533:M533">E529</f>
        <v>0</v>
      </c>
      <c r="F533" s="103">
        <f t="shared" si="84"/>
        <v>0</v>
      </c>
      <c r="G533" s="103">
        <f t="shared" si="84"/>
        <v>0</v>
      </c>
      <c r="H533" s="103">
        <f t="shared" si="84"/>
        <v>20795.7</v>
      </c>
      <c r="I533" s="103">
        <f t="shared" si="84"/>
        <v>20780.66</v>
      </c>
      <c r="J533" s="103">
        <f t="shared" si="84"/>
        <v>0</v>
      </c>
      <c r="K533" s="103">
        <f t="shared" si="84"/>
        <v>0</v>
      </c>
      <c r="L533" s="103">
        <f t="shared" si="84"/>
        <v>0</v>
      </c>
      <c r="M533" s="103">
        <f t="shared" si="84"/>
        <v>0</v>
      </c>
      <c r="N533" s="103">
        <f t="shared" si="83"/>
        <v>20795.7</v>
      </c>
      <c r="O533" s="103">
        <f t="shared" si="83"/>
        <v>20780.66</v>
      </c>
      <c r="P533" s="9"/>
      <c r="Q533" s="9"/>
      <c r="R533" s="9"/>
      <c r="S533" s="9"/>
      <c r="T533" s="9"/>
    </row>
    <row r="534" spans="2:20" ht="24" customHeight="1">
      <c r="B534" s="196" t="s">
        <v>1312</v>
      </c>
      <c r="C534" s="197"/>
      <c r="D534" s="197"/>
      <c r="E534" s="197"/>
      <c r="F534" s="197"/>
      <c r="G534" s="197"/>
      <c r="H534" s="197"/>
      <c r="I534" s="197"/>
      <c r="J534" s="197"/>
      <c r="K534" s="197"/>
      <c r="L534" s="197"/>
      <c r="M534" s="197"/>
      <c r="N534" s="197"/>
      <c r="O534" s="197"/>
      <c r="P534" s="197"/>
      <c r="Q534" s="197"/>
      <c r="R534" s="197"/>
      <c r="S534" s="197"/>
      <c r="T534" s="198"/>
    </row>
    <row r="535" spans="2:20" ht="27.75" customHeight="1">
      <c r="B535" s="217" t="s">
        <v>970</v>
      </c>
      <c r="C535" s="228"/>
      <c r="D535" s="228"/>
      <c r="E535" s="228"/>
      <c r="F535" s="228"/>
      <c r="G535" s="228"/>
      <c r="H535" s="228"/>
      <c r="I535" s="228"/>
      <c r="J535" s="228"/>
      <c r="K535" s="228"/>
      <c r="L535" s="228"/>
      <c r="M535" s="228"/>
      <c r="N535" s="228"/>
      <c r="O535" s="228"/>
      <c r="P535" s="228"/>
      <c r="Q535" s="228"/>
      <c r="R535" s="228"/>
      <c r="S535" s="228"/>
      <c r="T535" s="228"/>
    </row>
    <row r="536" spans="2:20" ht="27.75" customHeight="1">
      <c r="B536" s="15" t="s">
        <v>118</v>
      </c>
      <c r="C536" s="122" t="s">
        <v>971</v>
      </c>
      <c r="D536" s="128">
        <f aca="true" t="shared" si="85" ref="D536:M536">D537+D538+D539</f>
        <v>0</v>
      </c>
      <c r="E536" s="128">
        <f t="shared" si="85"/>
        <v>0</v>
      </c>
      <c r="F536" s="128">
        <f t="shared" si="85"/>
        <v>0</v>
      </c>
      <c r="G536" s="128">
        <f t="shared" si="85"/>
        <v>0</v>
      </c>
      <c r="H536" s="128">
        <f t="shared" si="85"/>
        <v>5</v>
      </c>
      <c r="I536" s="128">
        <f t="shared" si="85"/>
        <v>0</v>
      </c>
      <c r="J536" s="128">
        <f t="shared" si="85"/>
        <v>0</v>
      </c>
      <c r="K536" s="128">
        <f t="shared" si="85"/>
        <v>0</v>
      </c>
      <c r="L536" s="128">
        <f t="shared" si="85"/>
        <v>0</v>
      </c>
      <c r="M536" s="128">
        <f t="shared" si="85"/>
        <v>0</v>
      </c>
      <c r="N536" s="128">
        <f>D536+F536+H536+J536+L536</f>
        <v>5</v>
      </c>
      <c r="O536" s="128">
        <f>E536+G536+I536+K536+M536</f>
        <v>0</v>
      </c>
      <c r="P536" s="210" t="s">
        <v>972</v>
      </c>
      <c r="Q536" s="210" t="s">
        <v>130</v>
      </c>
      <c r="R536" s="245" t="s">
        <v>973</v>
      </c>
      <c r="S536" s="245">
        <v>14.3</v>
      </c>
      <c r="T536" s="245">
        <v>11.8</v>
      </c>
    </row>
    <row r="537" spans="2:20" ht="38.25" customHeight="1">
      <c r="B537" s="2" t="s">
        <v>9</v>
      </c>
      <c r="C537" s="92" t="s">
        <v>941</v>
      </c>
      <c r="D537" s="93">
        <v>0</v>
      </c>
      <c r="E537" s="93">
        <v>0</v>
      </c>
      <c r="F537" s="124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8">
        <v>0</v>
      </c>
      <c r="N537" s="93">
        <f aca="true" t="shared" si="86" ref="N537:N568">D537+F537+H537+J537+L537</f>
        <v>0</v>
      </c>
      <c r="O537" s="93">
        <f aca="true" t="shared" si="87" ref="O537:O568">E537+G537+I537+K537+M537</f>
        <v>0</v>
      </c>
      <c r="P537" s="211"/>
      <c r="Q537" s="211"/>
      <c r="R537" s="246"/>
      <c r="S537" s="246"/>
      <c r="T537" s="246"/>
    </row>
    <row r="538" spans="2:20" ht="23.25" customHeight="1">
      <c r="B538" s="2" t="s">
        <v>37</v>
      </c>
      <c r="C538" s="92" t="s">
        <v>942</v>
      </c>
      <c r="D538" s="93">
        <v>0</v>
      </c>
      <c r="E538" s="93">
        <v>0</v>
      </c>
      <c r="F538" s="124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8">
        <v>0</v>
      </c>
      <c r="N538" s="93">
        <f t="shared" si="86"/>
        <v>0</v>
      </c>
      <c r="O538" s="93">
        <f t="shared" si="87"/>
        <v>0</v>
      </c>
      <c r="P538" s="211"/>
      <c r="Q538" s="211"/>
      <c r="R538" s="246"/>
      <c r="S538" s="246"/>
      <c r="T538" s="246"/>
    </row>
    <row r="539" spans="2:20" ht="37.5" customHeight="1">
      <c r="B539" s="2" t="s">
        <v>39</v>
      </c>
      <c r="C539" s="92" t="s">
        <v>943</v>
      </c>
      <c r="D539" s="93">
        <v>0</v>
      </c>
      <c r="E539" s="93">
        <v>0</v>
      </c>
      <c r="F539" s="124">
        <v>0</v>
      </c>
      <c r="G539" s="3">
        <v>0</v>
      </c>
      <c r="H539" s="3">
        <v>5</v>
      </c>
      <c r="I539" s="3">
        <v>0</v>
      </c>
      <c r="J539" s="3">
        <v>0</v>
      </c>
      <c r="K539" s="3">
        <v>0</v>
      </c>
      <c r="L539" s="3">
        <v>0</v>
      </c>
      <c r="M539" s="8">
        <v>0</v>
      </c>
      <c r="N539" s="93">
        <f t="shared" si="86"/>
        <v>5</v>
      </c>
      <c r="O539" s="93">
        <f t="shared" si="87"/>
        <v>0</v>
      </c>
      <c r="P539" s="211"/>
      <c r="Q539" s="211"/>
      <c r="R539" s="246"/>
      <c r="S539" s="246"/>
      <c r="T539" s="246"/>
    </row>
    <row r="540" spans="2:20" ht="28.5" customHeight="1">
      <c r="B540" s="15" t="s">
        <v>120</v>
      </c>
      <c r="C540" s="122" t="s">
        <v>974</v>
      </c>
      <c r="D540" s="128">
        <f>D541+D542+D543+D544+D545</f>
        <v>0</v>
      </c>
      <c r="E540" s="128">
        <f aca="true" t="shared" si="88" ref="E540:M540">E541+E542+E543+E544+E545</f>
        <v>0</v>
      </c>
      <c r="F540" s="128">
        <f t="shared" si="88"/>
        <v>0</v>
      </c>
      <c r="G540" s="128">
        <f t="shared" si="88"/>
        <v>0</v>
      </c>
      <c r="H540" s="128">
        <f t="shared" si="88"/>
        <v>30</v>
      </c>
      <c r="I540" s="128">
        <f t="shared" si="88"/>
        <v>15</v>
      </c>
      <c r="J540" s="128">
        <f t="shared" si="88"/>
        <v>0</v>
      </c>
      <c r="K540" s="128">
        <f t="shared" si="88"/>
        <v>0</v>
      </c>
      <c r="L540" s="128">
        <f t="shared" si="88"/>
        <v>0</v>
      </c>
      <c r="M540" s="128">
        <f t="shared" si="88"/>
        <v>0</v>
      </c>
      <c r="N540" s="95">
        <f>D540+F540+H540+J540+L540</f>
        <v>30</v>
      </c>
      <c r="O540" s="95">
        <f>E540+G540+I540+K540+M540</f>
        <v>15</v>
      </c>
      <c r="P540" s="116" t="s">
        <v>204</v>
      </c>
      <c r="Q540" s="116" t="s">
        <v>204</v>
      </c>
      <c r="R540" s="116" t="s">
        <v>204</v>
      </c>
      <c r="S540" s="116" t="s">
        <v>204</v>
      </c>
      <c r="T540" s="116" t="s">
        <v>204</v>
      </c>
    </row>
    <row r="541" spans="2:20" ht="36" customHeight="1">
      <c r="B541" s="2" t="s">
        <v>11</v>
      </c>
      <c r="C541" s="92" t="s">
        <v>944</v>
      </c>
      <c r="D541" s="93">
        <v>0</v>
      </c>
      <c r="E541" s="93">
        <v>0</v>
      </c>
      <c r="F541" s="124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8">
        <v>0</v>
      </c>
      <c r="N541" s="93">
        <f t="shared" si="86"/>
        <v>0</v>
      </c>
      <c r="O541" s="93">
        <f t="shared" si="87"/>
        <v>0</v>
      </c>
      <c r="P541" s="116" t="s">
        <v>204</v>
      </c>
      <c r="Q541" s="116" t="s">
        <v>204</v>
      </c>
      <c r="R541" s="116" t="s">
        <v>204</v>
      </c>
      <c r="S541" s="116" t="s">
        <v>204</v>
      </c>
      <c r="T541" s="116" t="s">
        <v>204</v>
      </c>
    </row>
    <row r="542" spans="2:20" ht="24.75" customHeight="1">
      <c r="B542" s="2" t="s">
        <v>13</v>
      </c>
      <c r="C542" s="92" t="s">
        <v>945</v>
      </c>
      <c r="D542" s="93">
        <v>0</v>
      </c>
      <c r="E542" s="93">
        <v>0</v>
      </c>
      <c r="F542" s="124">
        <v>0</v>
      </c>
      <c r="G542" s="3">
        <v>0</v>
      </c>
      <c r="H542" s="3">
        <v>6</v>
      </c>
      <c r="I542" s="3">
        <v>6</v>
      </c>
      <c r="J542" s="3">
        <v>0</v>
      </c>
      <c r="K542" s="3">
        <v>0</v>
      </c>
      <c r="L542" s="3">
        <v>0</v>
      </c>
      <c r="M542" s="8">
        <v>0</v>
      </c>
      <c r="N542" s="93">
        <f t="shared" si="86"/>
        <v>6</v>
      </c>
      <c r="O542" s="93">
        <f t="shared" si="87"/>
        <v>6</v>
      </c>
      <c r="P542" s="116" t="s">
        <v>204</v>
      </c>
      <c r="Q542" s="116" t="s">
        <v>204</v>
      </c>
      <c r="R542" s="116" t="s">
        <v>204</v>
      </c>
      <c r="S542" s="116" t="s">
        <v>204</v>
      </c>
      <c r="T542" s="116" t="s">
        <v>204</v>
      </c>
    </row>
    <row r="543" spans="2:20" ht="16.5" customHeight="1">
      <c r="B543" s="2" t="s">
        <v>15</v>
      </c>
      <c r="C543" s="92" t="s">
        <v>946</v>
      </c>
      <c r="D543" s="93">
        <v>0</v>
      </c>
      <c r="E543" s="93">
        <v>0</v>
      </c>
      <c r="F543" s="124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0</v>
      </c>
      <c r="M543" s="8">
        <v>0</v>
      </c>
      <c r="N543" s="93">
        <f t="shared" si="86"/>
        <v>0</v>
      </c>
      <c r="O543" s="93">
        <f t="shared" si="87"/>
        <v>0</v>
      </c>
      <c r="P543" s="116" t="s">
        <v>204</v>
      </c>
      <c r="Q543" s="116" t="s">
        <v>204</v>
      </c>
      <c r="R543" s="116" t="s">
        <v>204</v>
      </c>
      <c r="S543" s="116" t="s">
        <v>204</v>
      </c>
      <c r="T543" s="116" t="s">
        <v>204</v>
      </c>
    </row>
    <row r="544" spans="2:20" ht="27" customHeight="1">
      <c r="B544" s="2" t="s">
        <v>18</v>
      </c>
      <c r="C544" s="92" t="s">
        <v>947</v>
      </c>
      <c r="D544" s="93">
        <v>0</v>
      </c>
      <c r="E544" s="93">
        <v>0</v>
      </c>
      <c r="F544" s="124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8">
        <v>0</v>
      </c>
      <c r="N544" s="93">
        <f t="shared" si="86"/>
        <v>0</v>
      </c>
      <c r="O544" s="93">
        <f t="shared" si="87"/>
        <v>0</v>
      </c>
      <c r="P544" s="116" t="s">
        <v>204</v>
      </c>
      <c r="Q544" s="116" t="s">
        <v>204</v>
      </c>
      <c r="R544" s="116" t="s">
        <v>204</v>
      </c>
      <c r="S544" s="116" t="s">
        <v>204</v>
      </c>
      <c r="T544" s="116" t="s">
        <v>204</v>
      </c>
    </row>
    <row r="545" spans="2:20" ht="39.75" customHeight="1">
      <c r="B545" s="2" t="s">
        <v>20</v>
      </c>
      <c r="C545" s="92" t="s">
        <v>948</v>
      </c>
      <c r="D545" s="93">
        <v>0</v>
      </c>
      <c r="E545" s="93">
        <v>0</v>
      </c>
      <c r="F545" s="124">
        <v>0</v>
      </c>
      <c r="G545" s="3">
        <v>0</v>
      </c>
      <c r="H545" s="3">
        <v>24</v>
      </c>
      <c r="I545" s="3">
        <v>9</v>
      </c>
      <c r="J545" s="3">
        <v>0</v>
      </c>
      <c r="K545" s="3">
        <v>0</v>
      </c>
      <c r="L545" s="3">
        <v>0</v>
      </c>
      <c r="M545" s="8">
        <v>0</v>
      </c>
      <c r="N545" s="93">
        <f t="shared" si="86"/>
        <v>24</v>
      </c>
      <c r="O545" s="93">
        <f t="shared" si="87"/>
        <v>9</v>
      </c>
      <c r="P545" s="116" t="s">
        <v>204</v>
      </c>
      <c r="Q545" s="116" t="s">
        <v>204</v>
      </c>
      <c r="R545" s="116" t="s">
        <v>204</v>
      </c>
      <c r="S545" s="116" t="s">
        <v>204</v>
      </c>
      <c r="T545" s="116" t="s">
        <v>204</v>
      </c>
    </row>
    <row r="546" spans="2:20" ht="45.75" customHeight="1">
      <c r="B546" s="15" t="s">
        <v>123</v>
      </c>
      <c r="C546" s="129" t="s">
        <v>975</v>
      </c>
      <c r="D546" s="128">
        <f>D547+D548</f>
        <v>0</v>
      </c>
      <c r="E546" s="128">
        <f aca="true" t="shared" si="89" ref="E546:M546">E547+E548</f>
        <v>0</v>
      </c>
      <c r="F546" s="128">
        <f t="shared" si="89"/>
        <v>0</v>
      </c>
      <c r="G546" s="128">
        <f t="shared" si="89"/>
        <v>0</v>
      </c>
      <c r="H546" s="128">
        <f t="shared" si="89"/>
        <v>0</v>
      </c>
      <c r="I546" s="128">
        <f t="shared" si="89"/>
        <v>0</v>
      </c>
      <c r="J546" s="128">
        <f t="shared" si="89"/>
        <v>0</v>
      </c>
      <c r="K546" s="128">
        <f t="shared" si="89"/>
        <v>0</v>
      </c>
      <c r="L546" s="128">
        <f t="shared" si="89"/>
        <v>30</v>
      </c>
      <c r="M546" s="128">
        <f t="shared" si="89"/>
        <v>0</v>
      </c>
      <c r="N546" s="95">
        <f>D546+F546+H546+J546+L546</f>
        <v>30</v>
      </c>
      <c r="O546" s="95">
        <f>E546+G546+I546+K546+M546</f>
        <v>0</v>
      </c>
      <c r="P546" s="116" t="s">
        <v>204</v>
      </c>
      <c r="Q546" s="116" t="s">
        <v>204</v>
      </c>
      <c r="R546" s="116" t="s">
        <v>204</v>
      </c>
      <c r="S546" s="116" t="s">
        <v>204</v>
      </c>
      <c r="T546" s="116" t="s">
        <v>204</v>
      </c>
    </row>
    <row r="547" spans="2:20" ht="43.5" customHeight="1">
      <c r="B547" s="2" t="s">
        <v>26</v>
      </c>
      <c r="C547" s="92" t="s">
        <v>949</v>
      </c>
      <c r="D547" s="93">
        <v>0</v>
      </c>
      <c r="E547" s="93">
        <v>0</v>
      </c>
      <c r="F547" s="124">
        <v>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30</v>
      </c>
      <c r="M547" s="8">
        <v>0</v>
      </c>
      <c r="N547" s="93">
        <f t="shared" si="86"/>
        <v>30</v>
      </c>
      <c r="O547" s="93">
        <f t="shared" si="87"/>
        <v>0</v>
      </c>
      <c r="P547" s="116" t="s">
        <v>204</v>
      </c>
      <c r="Q547" s="116" t="s">
        <v>204</v>
      </c>
      <c r="R547" s="116" t="s">
        <v>204</v>
      </c>
      <c r="S547" s="116" t="s">
        <v>204</v>
      </c>
      <c r="T547" s="116" t="s">
        <v>204</v>
      </c>
    </row>
    <row r="548" spans="2:20" ht="33.75" customHeight="1">
      <c r="B548" s="2" t="s">
        <v>28</v>
      </c>
      <c r="C548" s="92" t="s">
        <v>950</v>
      </c>
      <c r="D548" s="93">
        <v>0</v>
      </c>
      <c r="E548" s="93">
        <v>0</v>
      </c>
      <c r="F548" s="124">
        <v>0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8">
        <v>0</v>
      </c>
      <c r="N548" s="93">
        <f t="shared" si="86"/>
        <v>0</v>
      </c>
      <c r="O548" s="93">
        <f t="shared" si="87"/>
        <v>0</v>
      </c>
      <c r="P548" s="116" t="s">
        <v>204</v>
      </c>
      <c r="Q548" s="116" t="s">
        <v>204</v>
      </c>
      <c r="R548" s="116" t="s">
        <v>204</v>
      </c>
      <c r="S548" s="116" t="s">
        <v>204</v>
      </c>
      <c r="T548" s="116" t="s">
        <v>204</v>
      </c>
    </row>
    <row r="549" spans="2:20" ht="46.5" customHeight="1">
      <c r="B549" s="15" t="s">
        <v>122</v>
      </c>
      <c r="C549" s="122" t="s">
        <v>976</v>
      </c>
      <c r="D549" s="128">
        <f>D550+D551+D552+D553+D554+D555</f>
        <v>0</v>
      </c>
      <c r="E549" s="128">
        <f aca="true" t="shared" si="90" ref="E549:M549">E550+E551+E552+E553+E554+E555</f>
        <v>0</v>
      </c>
      <c r="F549" s="128">
        <f t="shared" si="90"/>
        <v>0</v>
      </c>
      <c r="G549" s="128">
        <f t="shared" si="90"/>
        <v>0</v>
      </c>
      <c r="H549" s="128">
        <f t="shared" si="90"/>
        <v>0</v>
      </c>
      <c r="I549" s="128">
        <f t="shared" si="90"/>
        <v>0</v>
      </c>
      <c r="J549" s="128">
        <f t="shared" si="90"/>
        <v>1900</v>
      </c>
      <c r="K549" s="128">
        <f t="shared" si="90"/>
        <v>1900</v>
      </c>
      <c r="L549" s="128">
        <f t="shared" si="90"/>
        <v>6850</v>
      </c>
      <c r="M549" s="128">
        <f t="shared" si="90"/>
        <v>450</v>
      </c>
      <c r="N549" s="95">
        <f>D549+F549+H549+J549+L549</f>
        <v>8750</v>
      </c>
      <c r="O549" s="95">
        <f>E549+G549+I549+K549+M549</f>
        <v>2350</v>
      </c>
      <c r="P549" s="51" t="s">
        <v>977</v>
      </c>
      <c r="Q549" s="51" t="s">
        <v>472</v>
      </c>
      <c r="R549" s="52" t="s">
        <v>978</v>
      </c>
      <c r="S549" s="52">
        <v>50</v>
      </c>
      <c r="T549" s="52">
        <v>78</v>
      </c>
    </row>
    <row r="550" spans="2:20" ht="16.5" customHeight="1">
      <c r="B550" s="2" t="s">
        <v>30</v>
      </c>
      <c r="C550" s="92" t="s">
        <v>951</v>
      </c>
      <c r="D550" s="93">
        <v>0</v>
      </c>
      <c r="E550" s="93">
        <v>0</v>
      </c>
      <c r="F550" s="124">
        <v>0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3">
        <v>4500</v>
      </c>
      <c r="M550" s="8">
        <v>0</v>
      </c>
      <c r="N550" s="93">
        <f t="shared" si="86"/>
        <v>4500</v>
      </c>
      <c r="O550" s="93">
        <f t="shared" si="87"/>
        <v>0</v>
      </c>
      <c r="P550" s="210" t="s">
        <v>979</v>
      </c>
      <c r="Q550" s="210" t="s">
        <v>472</v>
      </c>
      <c r="R550" s="245" t="s">
        <v>17</v>
      </c>
      <c r="S550" s="245">
        <v>0</v>
      </c>
      <c r="T550" s="245">
        <v>0</v>
      </c>
    </row>
    <row r="551" spans="2:20" ht="26.25" customHeight="1">
      <c r="B551" s="2" t="s">
        <v>56</v>
      </c>
      <c r="C551" s="92" t="s">
        <v>952</v>
      </c>
      <c r="D551" s="93">
        <v>0</v>
      </c>
      <c r="E551" s="93">
        <v>0</v>
      </c>
      <c r="F551" s="124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450</v>
      </c>
      <c r="M551" s="8">
        <v>450</v>
      </c>
      <c r="N551" s="93">
        <f t="shared" si="86"/>
        <v>450</v>
      </c>
      <c r="O551" s="93">
        <f t="shared" si="87"/>
        <v>450</v>
      </c>
      <c r="P551" s="211"/>
      <c r="Q551" s="211"/>
      <c r="R551" s="246"/>
      <c r="S551" s="246"/>
      <c r="T551" s="246"/>
    </row>
    <row r="552" spans="2:20" ht="14.25" customHeight="1">
      <c r="B552" s="2" t="s">
        <v>598</v>
      </c>
      <c r="C552" s="92" t="s">
        <v>953</v>
      </c>
      <c r="D552" s="93">
        <v>0</v>
      </c>
      <c r="E552" s="93">
        <v>0</v>
      </c>
      <c r="F552" s="124">
        <v>0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3">
        <v>0</v>
      </c>
      <c r="M552" s="8">
        <v>0</v>
      </c>
      <c r="N552" s="93">
        <f t="shared" si="86"/>
        <v>0</v>
      </c>
      <c r="O552" s="93">
        <f t="shared" si="87"/>
        <v>0</v>
      </c>
      <c r="P552" s="211"/>
      <c r="Q552" s="211"/>
      <c r="R552" s="246"/>
      <c r="S552" s="246"/>
      <c r="T552" s="246"/>
    </row>
    <row r="553" spans="2:20" ht="14.25" customHeight="1">
      <c r="B553" s="2" t="s">
        <v>954</v>
      </c>
      <c r="C553" s="92" t="s">
        <v>955</v>
      </c>
      <c r="D553" s="93">
        <v>0</v>
      </c>
      <c r="E553" s="93">
        <v>0</v>
      </c>
      <c r="F553" s="124">
        <v>0</v>
      </c>
      <c r="G553" s="3">
        <v>0</v>
      </c>
      <c r="H553" s="3">
        <v>0</v>
      </c>
      <c r="I553" s="3">
        <v>0</v>
      </c>
      <c r="J553" s="3">
        <v>1200</v>
      </c>
      <c r="K553" s="3">
        <v>1200</v>
      </c>
      <c r="L553" s="3">
        <v>0</v>
      </c>
      <c r="M553" s="8">
        <v>0</v>
      </c>
      <c r="N553" s="93">
        <f t="shared" si="86"/>
        <v>1200</v>
      </c>
      <c r="O553" s="93">
        <f t="shared" si="87"/>
        <v>1200</v>
      </c>
      <c r="P553" s="211"/>
      <c r="Q553" s="211"/>
      <c r="R553" s="246"/>
      <c r="S553" s="246"/>
      <c r="T553" s="246"/>
    </row>
    <row r="554" spans="2:20" ht="24" customHeight="1">
      <c r="B554" s="2" t="s">
        <v>956</v>
      </c>
      <c r="C554" s="92" t="s">
        <v>957</v>
      </c>
      <c r="D554" s="93">
        <v>0</v>
      </c>
      <c r="E554" s="93">
        <v>0</v>
      </c>
      <c r="F554" s="124">
        <v>0</v>
      </c>
      <c r="G554" s="3">
        <v>0</v>
      </c>
      <c r="H554" s="3">
        <v>0</v>
      </c>
      <c r="I554" s="3">
        <v>0</v>
      </c>
      <c r="J554" s="3">
        <v>700</v>
      </c>
      <c r="K554" s="3">
        <v>700</v>
      </c>
      <c r="L554" s="3">
        <v>0</v>
      </c>
      <c r="M554" s="8">
        <v>0</v>
      </c>
      <c r="N554" s="93">
        <f t="shared" si="86"/>
        <v>700</v>
      </c>
      <c r="O554" s="93">
        <f t="shared" si="87"/>
        <v>700</v>
      </c>
      <c r="P554" s="211"/>
      <c r="Q554" s="211"/>
      <c r="R554" s="246"/>
      <c r="S554" s="246"/>
      <c r="T554" s="246"/>
    </row>
    <row r="555" spans="2:20" ht="27.75" customHeight="1">
      <c r="B555" s="2" t="s">
        <v>958</v>
      </c>
      <c r="C555" s="92" t="s">
        <v>959</v>
      </c>
      <c r="D555" s="93">
        <v>0</v>
      </c>
      <c r="E555" s="93">
        <v>0</v>
      </c>
      <c r="F555" s="124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1900</v>
      </c>
      <c r="M555" s="8">
        <v>0</v>
      </c>
      <c r="N555" s="93">
        <f t="shared" si="86"/>
        <v>1900</v>
      </c>
      <c r="O555" s="93">
        <f t="shared" si="87"/>
        <v>0</v>
      </c>
      <c r="P555" s="211"/>
      <c r="Q555" s="211"/>
      <c r="R555" s="246"/>
      <c r="S555" s="246"/>
      <c r="T555" s="246"/>
    </row>
    <row r="556" spans="2:20" ht="22.5" customHeight="1">
      <c r="B556" s="280" t="s">
        <v>980</v>
      </c>
      <c r="C556" s="280"/>
      <c r="D556" s="108">
        <f>D536+D540+D546+D549</f>
        <v>0</v>
      </c>
      <c r="E556" s="108">
        <f aca="true" t="shared" si="91" ref="E556:M556">E536+E540+E546+E549</f>
        <v>0</v>
      </c>
      <c r="F556" s="108">
        <f t="shared" si="91"/>
        <v>0</v>
      </c>
      <c r="G556" s="108">
        <f t="shared" si="91"/>
        <v>0</v>
      </c>
      <c r="H556" s="108">
        <f t="shared" si="91"/>
        <v>35</v>
      </c>
      <c r="I556" s="108">
        <f t="shared" si="91"/>
        <v>15</v>
      </c>
      <c r="J556" s="108">
        <f t="shared" si="91"/>
        <v>1900</v>
      </c>
      <c r="K556" s="108">
        <f t="shared" si="91"/>
        <v>1900</v>
      </c>
      <c r="L556" s="108">
        <f t="shared" si="91"/>
        <v>6880</v>
      </c>
      <c r="M556" s="108">
        <f t="shared" si="91"/>
        <v>450</v>
      </c>
      <c r="N556" s="108">
        <f>D556+F556+H556+J556+L556</f>
        <v>8815</v>
      </c>
      <c r="O556" s="108">
        <f>E556+G556+I556+K556+M556</f>
        <v>2365</v>
      </c>
      <c r="P556" s="9"/>
      <c r="Q556" s="9"/>
      <c r="R556" s="9"/>
      <c r="S556" s="9"/>
      <c r="T556" s="9"/>
    </row>
    <row r="557" spans="2:20" ht="22.5" customHeight="1">
      <c r="B557" s="196" t="s">
        <v>1316</v>
      </c>
      <c r="C557" s="197"/>
      <c r="D557" s="197"/>
      <c r="E557" s="197"/>
      <c r="F557" s="197"/>
      <c r="G557" s="197"/>
      <c r="H557" s="197"/>
      <c r="I557" s="197"/>
      <c r="J557" s="197"/>
      <c r="K557" s="197"/>
      <c r="L557" s="197"/>
      <c r="M557" s="197"/>
      <c r="N557" s="197"/>
      <c r="O557" s="197"/>
      <c r="P557" s="197"/>
      <c r="Q557" s="197"/>
      <c r="R557" s="197"/>
      <c r="S557" s="197"/>
      <c r="T557" s="198"/>
    </row>
    <row r="558" spans="2:20" ht="26.25" customHeight="1">
      <c r="B558" s="196" t="s">
        <v>981</v>
      </c>
      <c r="C558" s="275"/>
      <c r="D558" s="275"/>
      <c r="E558" s="275"/>
      <c r="F558" s="275"/>
      <c r="G558" s="275"/>
      <c r="H558" s="275"/>
      <c r="I558" s="275"/>
      <c r="J558" s="275"/>
      <c r="K558" s="275"/>
      <c r="L558" s="275"/>
      <c r="M558" s="275"/>
      <c r="N558" s="275"/>
      <c r="O558" s="275"/>
      <c r="P558" s="275"/>
      <c r="Q558" s="275"/>
      <c r="R558" s="275"/>
      <c r="S558" s="275"/>
      <c r="T558" s="276"/>
    </row>
    <row r="559" spans="2:20" ht="60" customHeight="1">
      <c r="B559" s="15" t="s">
        <v>118</v>
      </c>
      <c r="C559" s="122" t="s">
        <v>982</v>
      </c>
      <c r="D559" s="128">
        <f>D560+D561</f>
        <v>0</v>
      </c>
      <c r="E559" s="128">
        <f aca="true" t="shared" si="92" ref="E559:M559">E560+E561</f>
        <v>0</v>
      </c>
      <c r="F559" s="128">
        <f t="shared" si="92"/>
        <v>0</v>
      </c>
      <c r="G559" s="128">
        <f t="shared" si="92"/>
        <v>0</v>
      </c>
      <c r="H559" s="128">
        <f t="shared" si="92"/>
        <v>829.3</v>
      </c>
      <c r="I559" s="128">
        <f t="shared" si="92"/>
        <v>0</v>
      </c>
      <c r="J559" s="128">
        <f t="shared" si="92"/>
        <v>0</v>
      </c>
      <c r="K559" s="128">
        <f t="shared" si="92"/>
        <v>0</v>
      </c>
      <c r="L559" s="128">
        <f t="shared" si="92"/>
        <v>0</v>
      </c>
      <c r="M559" s="128">
        <f t="shared" si="92"/>
        <v>0</v>
      </c>
      <c r="N559" s="95">
        <f>D559+F559+H559+J559+L559</f>
        <v>829.3</v>
      </c>
      <c r="O559" s="95">
        <f>E559+G559+I559+K559+M559</f>
        <v>0</v>
      </c>
      <c r="P559" s="48" t="s">
        <v>983</v>
      </c>
      <c r="Q559" s="48" t="s">
        <v>130</v>
      </c>
      <c r="R559" s="49" t="s">
        <v>984</v>
      </c>
      <c r="S559" s="49">
        <v>6.4</v>
      </c>
      <c r="T559" s="49">
        <v>6.4</v>
      </c>
    </row>
    <row r="560" spans="2:20" ht="36" customHeight="1">
      <c r="B560" s="10" t="s">
        <v>9</v>
      </c>
      <c r="C560" s="130" t="s">
        <v>960</v>
      </c>
      <c r="D560" s="104">
        <v>0</v>
      </c>
      <c r="E560" s="104">
        <v>0</v>
      </c>
      <c r="F560" s="131">
        <v>0</v>
      </c>
      <c r="G560" s="11">
        <v>0</v>
      </c>
      <c r="H560" s="11">
        <v>829.3</v>
      </c>
      <c r="I560" s="11">
        <v>0</v>
      </c>
      <c r="J560" s="11">
        <v>0</v>
      </c>
      <c r="K560" s="11">
        <v>0</v>
      </c>
      <c r="L560" s="11">
        <v>0</v>
      </c>
      <c r="M560" s="12">
        <v>0</v>
      </c>
      <c r="N560" s="104">
        <f t="shared" si="86"/>
        <v>829.3</v>
      </c>
      <c r="O560" s="104">
        <f t="shared" si="87"/>
        <v>0</v>
      </c>
      <c r="P560" s="48" t="s">
        <v>985</v>
      </c>
      <c r="Q560" s="48" t="s">
        <v>291</v>
      </c>
      <c r="R560" s="49" t="s">
        <v>194</v>
      </c>
      <c r="S560" s="49">
        <v>1</v>
      </c>
      <c r="T560" s="49">
        <v>0</v>
      </c>
    </row>
    <row r="561" spans="2:20" ht="28.5" customHeight="1">
      <c r="B561" s="250" t="s">
        <v>37</v>
      </c>
      <c r="C561" s="250" t="s">
        <v>961</v>
      </c>
      <c r="D561" s="207">
        <v>0</v>
      </c>
      <c r="E561" s="207">
        <v>0</v>
      </c>
      <c r="F561" s="207">
        <v>0</v>
      </c>
      <c r="G561" s="207">
        <v>0</v>
      </c>
      <c r="H561" s="207">
        <v>0</v>
      </c>
      <c r="I561" s="207">
        <v>0</v>
      </c>
      <c r="J561" s="207">
        <v>0</v>
      </c>
      <c r="K561" s="207">
        <v>0</v>
      </c>
      <c r="L561" s="207">
        <v>0</v>
      </c>
      <c r="M561" s="207">
        <v>0</v>
      </c>
      <c r="N561" s="207">
        <f t="shared" si="86"/>
        <v>0</v>
      </c>
      <c r="O561" s="207">
        <f t="shared" si="87"/>
        <v>0</v>
      </c>
      <c r="P561" s="48" t="s">
        <v>986</v>
      </c>
      <c r="Q561" s="48" t="s">
        <v>472</v>
      </c>
      <c r="R561" s="49" t="s">
        <v>17</v>
      </c>
      <c r="S561" s="49">
        <v>0</v>
      </c>
      <c r="T561" s="49">
        <v>0</v>
      </c>
    </row>
    <row r="562" spans="2:20" ht="39" customHeight="1">
      <c r="B562" s="251"/>
      <c r="C562" s="251"/>
      <c r="D562" s="208"/>
      <c r="E562" s="208"/>
      <c r="F562" s="208"/>
      <c r="G562" s="208"/>
      <c r="H562" s="208"/>
      <c r="I562" s="208"/>
      <c r="J562" s="208"/>
      <c r="K562" s="208"/>
      <c r="L562" s="208"/>
      <c r="M562" s="208"/>
      <c r="N562" s="208"/>
      <c r="O562" s="208"/>
      <c r="P562" s="48" t="s">
        <v>987</v>
      </c>
      <c r="Q562" s="48" t="s">
        <v>861</v>
      </c>
      <c r="R562" s="49" t="s">
        <v>17</v>
      </c>
      <c r="S562" s="49">
        <v>1</v>
      </c>
      <c r="T562" s="49">
        <v>0</v>
      </c>
    </row>
    <row r="563" spans="2:20" ht="93" customHeight="1">
      <c r="B563" s="251"/>
      <c r="C563" s="251"/>
      <c r="D563" s="208"/>
      <c r="E563" s="208"/>
      <c r="F563" s="208"/>
      <c r="G563" s="208"/>
      <c r="H563" s="208"/>
      <c r="I563" s="208"/>
      <c r="J563" s="208"/>
      <c r="K563" s="208"/>
      <c r="L563" s="208"/>
      <c r="M563" s="208"/>
      <c r="N563" s="208"/>
      <c r="O563" s="208"/>
      <c r="P563" s="48" t="s">
        <v>988</v>
      </c>
      <c r="Q563" s="48" t="s">
        <v>690</v>
      </c>
      <c r="R563" s="49" t="s">
        <v>989</v>
      </c>
      <c r="S563" s="49">
        <v>3500</v>
      </c>
      <c r="T563" s="49">
        <v>3500</v>
      </c>
    </row>
    <row r="564" spans="2:20" ht="80.25" customHeight="1">
      <c r="B564" s="252"/>
      <c r="C564" s="252"/>
      <c r="D564" s="209"/>
      <c r="E564" s="209"/>
      <c r="F564" s="209"/>
      <c r="G564" s="209"/>
      <c r="H564" s="209"/>
      <c r="I564" s="209"/>
      <c r="J564" s="209"/>
      <c r="K564" s="209"/>
      <c r="L564" s="209"/>
      <c r="M564" s="209"/>
      <c r="N564" s="209"/>
      <c r="O564" s="209"/>
      <c r="P564" s="48" t="s">
        <v>990</v>
      </c>
      <c r="Q564" s="48" t="s">
        <v>690</v>
      </c>
      <c r="R564" s="49" t="s">
        <v>991</v>
      </c>
      <c r="S564" s="49">
        <v>2000</v>
      </c>
      <c r="T564" s="49">
        <v>1900</v>
      </c>
    </row>
    <row r="565" spans="2:20" ht="35.25" customHeight="1">
      <c r="B565" s="15" t="s">
        <v>120</v>
      </c>
      <c r="C565" s="122" t="s">
        <v>992</v>
      </c>
      <c r="D565" s="128">
        <f>D566+D567+D568</f>
        <v>0</v>
      </c>
      <c r="E565" s="128">
        <f aca="true" t="shared" si="93" ref="E565:M565">E566+E567+E568</f>
        <v>0</v>
      </c>
      <c r="F565" s="128">
        <f t="shared" si="93"/>
        <v>5611.7</v>
      </c>
      <c r="G565" s="128">
        <f t="shared" si="93"/>
        <v>2515.3999999999996</v>
      </c>
      <c r="H565" s="128">
        <f t="shared" si="93"/>
        <v>5955</v>
      </c>
      <c r="I565" s="128">
        <f t="shared" si="93"/>
        <v>5936.5</v>
      </c>
      <c r="J565" s="128">
        <f t="shared" si="93"/>
        <v>0</v>
      </c>
      <c r="K565" s="128">
        <f t="shared" si="93"/>
        <v>0</v>
      </c>
      <c r="L565" s="128">
        <f t="shared" si="93"/>
        <v>0</v>
      </c>
      <c r="M565" s="128">
        <f t="shared" si="93"/>
        <v>0</v>
      </c>
      <c r="N565" s="95">
        <f>D565+F565+H565+J565+L565</f>
        <v>11566.7</v>
      </c>
      <c r="O565" s="95">
        <f>E565+G565+I565+K565+M565</f>
        <v>8451.9</v>
      </c>
      <c r="P565" s="48" t="s">
        <v>993</v>
      </c>
      <c r="Q565" s="48" t="s">
        <v>861</v>
      </c>
      <c r="R565" s="49" t="s">
        <v>17</v>
      </c>
      <c r="S565" s="49">
        <v>1.1</v>
      </c>
      <c r="T565" s="49">
        <v>1.1</v>
      </c>
    </row>
    <row r="566" spans="2:20" ht="36" customHeight="1">
      <c r="B566" s="2" t="s">
        <v>11</v>
      </c>
      <c r="C566" s="92" t="s">
        <v>962</v>
      </c>
      <c r="D566" s="93">
        <v>0</v>
      </c>
      <c r="E566" s="93">
        <v>0</v>
      </c>
      <c r="F566" s="124">
        <v>0</v>
      </c>
      <c r="G566" s="3">
        <v>0</v>
      </c>
      <c r="H566" s="3">
        <v>865.5</v>
      </c>
      <c r="I566" s="3">
        <v>865.5</v>
      </c>
      <c r="J566" s="3">
        <v>0</v>
      </c>
      <c r="K566" s="3">
        <v>0</v>
      </c>
      <c r="L566" s="3">
        <v>0</v>
      </c>
      <c r="M566" s="8">
        <v>0</v>
      </c>
      <c r="N566" s="93">
        <f t="shared" si="86"/>
        <v>865.5</v>
      </c>
      <c r="O566" s="93">
        <f t="shared" si="87"/>
        <v>865.5</v>
      </c>
      <c r="P566" s="50" t="s">
        <v>994</v>
      </c>
      <c r="Q566" s="50" t="s">
        <v>861</v>
      </c>
      <c r="R566" s="66" t="s">
        <v>995</v>
      </c>
      <c r="S566" s="66">
        <v>1.5</v>
      </c>
      <c r="T566" s="66">
        <v>1.4</v>
      </c>
    </row>
    <row r="567" spans="2:20" ht="16.5" customHeight="1">
      <c r="B567" s="2" t="s">
        <v>13</v>
      </c>
      <c r="C567" s="92" t="s">
        <v>963</v>
      </c>
      <c r="D567" s="93">
        <v>0</v>
      </c>
      <c r="E567" s="93">
        <v>0</v>
      </c>
      <c r="F567" s="124">
        <v>2900</v>
      </c>
      <c r="G567" s="3">
        <v>1538.6</v>
      </c>
      <c r="H567" s="3">
        <v>4702.6</v>
      </c>
      <c r="I567" s="3">
        <v>4702.6</v>
      </c>
      <c r="J567" s="3">
        <v>0</v>
      </c>
      <c r="K567" s="3">
        <v>0</v>
      </c>
      <c r="L567" s="3">
        <v>0</v>
      </c>
      <c r="M567" s="8">
        <v>0</v>
      </c>
      <c r="N567" s="93">
        <f t="shared" si="86"/>
        <v>7602.6</v>
      </c>
      <c r="O567" s="93">
        <f t="shared" si="87"/>
        <v>6241.200000000001</v>
      </c>
      <c r="P567" s="210" t="s">
        <v>996</v>
      </c>
      <c r="Q567" s="210" t="s">
        <v>690</v>
      </c>
      <c r="R567" s="245" t="s">
        <v>997</v>
      </c>
      <c r="S567" s="245">
        <v>770.3</v>
      </c>
      <c r="T567" s="245">
        <v>610.3</v>
      </c>
    </row>
    <row r="568" spans="2:20" ht="14.25" customHeight="1">
      <c r="B568" s="2" t="s">
        <v>15</v>
      </c>
      <c r="C568" s="92" t="s">
        <v>964</v>
      </c>
      <c r="D568" s="93">
        <v>0</v>
      </c>
      <c r="E568" s="93">
        <v>0</v>
      </c>
      <c r="F568" s="124">
        <v>2711.7</v>
      </c>
      <c r="G568" s="3">
        <v>976.8</v>
      </c>
      <c r="H568" s="3">
        <v>386.9</v>
      </c>
      <c r="I568" s="3">
        <v>368.4</v>
      </c>
      <c r="J568" s="3">
        <v>0</v>
      </c>
      <c r="K568" s="3">
        <v>0</v>
      </c>
      <c r="L568" s="3">
        <v>0</v>
      </c>
      <c r="M568" s="8">
        <v>0</v>
      </c>
      <c r="N568" s="93">
        <f t="shared" si="86"/>
        <v>3098.6</v>
      </c>
      <c r="O568" s="93">
        <f t="shared" si="87"/>
        <v>1345.1999999999998</v>
      </c>
      <c r="P568" s="211"/>
      <c r="Q568" s="211"/>
      <c r="R568" s="246"/>
      <c r="S568" s="246"/>
      <c r="T568" s="246"/>
    </row>
    <row r="569" spans="2:20" ht="21" customHeight="1">
      <c r="B569" s="280" t="s">
        <v>998</v>
      </c>
      <c r="C569" s="280"/>
      <c r="D569" s="108">
        <f>D559+D565</f>
        <v>0</v>
      </c>
      <c r="E569" s="108">
        <f aca="true" t="shared" si="94" ref="E569:M569">E559+E565</f>
        <v>0</v>
      </c>
      <c r="F569" s="108">
        <f t="shared" si="94"/>
        <v>5611.7</v>
      </c>
      <c r="G569" s="108">
        <f t="shared" si="94"/>
        <v>2515.3999999999996</v>
      </c>
      <c r="H569" s="108">
        <f t="shared" si="94"/>
        <v>6784.3</v>
      </c>
      <c r="I569" s="108">
        <f t="shared" si="94"/>
        <v>5936.5</v>
      </c>
      <c r="J569" s="108">
        <f t="shared" si="94"/>
        <v>0</v>
      </c>
      <c r="K569" s="108">
        <f t="shared" si="94"/>
        <v>0</v>
      </c>
      <c r="L569" s="108">
        <f t="shared" si="94"/>
        <v>0</v>
      </c>
      <c r="M569" s="108">
        <f t="shared" si="94"/>
        <v>0</v>
      </c>
      <c r="N569" s="108">
        <f>D569+F569+H569+J569+L569</f>
        <v>12396</v>
      </c>
      <c r="O569" s="108">
        <f>E569+G569+I569+K569+M569</f>
        <v>8451.9</v>
      </c>
      <c r="P569" s="14"/>
      <c r="Q569" s="14"/>
      <c r="R569" s="14"/>
      <c r="S569" s="14"/>
      <c r="T569" s="14"/>
    </row>
    <row r="570" spans="2:20" ht="24" customHeight="1">
      <c r="B570" s="196" t="s">
        <v>1327</v>
      </c>
      <c r="C570" s="197"/>
      <c r="D570" s="197"/>
      <c r="E570" s="197"/>
      <c r="F570" s="197"/>
      <c r="G570" s="197"/>
      <c r="H570" s="197"/>
      <c r="I570" s="197"/>
      <c r="J570" s="197"/>
      <c r="K570" s="197"/>
      <c r="L570" s="197"/>
      <c r="M570" s="197"/>
      <c r="N570" s="197"/>
      <c r="O570" s="197"/>
      <c r="P570" s="197"/>
      <c r="Q570" s="197"/>
      <c r="R570" s="197"/>
      <c r="S570" s="197"/>
      <c r="T570" s="198"/>
    </row>
    <row r="571" spans="2:20" ht="26.25" customHeight="1">
      <c r="B571" s="381" t="s">
        <v>105</v>
      </c>
      <c r="C571" s="382"/>
      <c r="D571" s="159">
        <f>D533+D556+D569</f>
        <v>0</v>
      </c>
      <c r="E571" s="159">
        <f aca="true" t="shared" si="95" ref="E571:M571">E533+E556+E569</f>
        <v>0</v>
      </c>
      <c r="F571" s="159">
        <f t="shared" si="95"/>
        <v>5611.7</v>
      </c>
      <c r="G571" s="159">
        <f t="shared" si="95"/>
        <v>2515.3999999999996</v>
      </c>
      <c r="H571" s="159">
        <f t="shared" si="95"/>
        <v>27615</v>
      </c>
      <c r="I571" s="159">
        <f t="shared" si="95"/>
        <v>26732.16</v>
      </c>
      <c r="J571" s="159">
        <f t="shared" si="95"/>
        <v>1900</v>
      </c>
      <c r="K571" s="159">
        <f t="shared" si="95"/>
        <v>1900</v>
      </c>
      <c r="L571" s="159">
        <f t="shared" si="95"/>
        <v>6880</v>
      </c>
      <c r="M571" s="159">
        <f t="shared" si="95"/>
        <v>450</v>
      </c>
      <c r="N571" s="159">
        <f>D571+F571+H571+J571+L571</f>
        <v>42006.7</v>
      </c>
      <c r="O571" s="159">
        <f>E571+G571+I571+K571+M571</f>
        <v>31597.559999999998</v>
      </c>
      <c r="P571" s="190"/>
      <c r="Q571" s="190"/>
      <c r="R571" s="190"/>
      <c r="S571" s="190"/>
      <c r="T571" s="190"/>
    </row>
    <row r="572" spans="2:20" ht="26.25" customHeight="1">
      <c r="B572" s="199" t="s">
        <v>1345</v>
      </c>
      <c r="C572" s="202"/>
      <c r="D572" s="202"/>
      <c r="E572" s="202"/>
      <c r="F572" s="202"/>
      <c r="G572" s="202"/>
      <c r="H572" s="202"/>
      <c r="I572" s="202"/>
      <c r="J572" s="202"/>
      <c r="K572" s="202"/>
      <c r="L572" s="202"/>
      <c r="M572" s="202"/>
      <c r="N572" s="202"/>
      <c r="O572" s="202"/>
      <c r="P572" s="202"/>
      <c r="Q572" s="202"/>
      <c r="R572" s="202"/>
      <c r="S572" s="202"/>
      <c r="T572" s="203"/>
    </row>
    <row r="573" spans="2:20" ht="26.25" customHeight="1">
      <c r="B573" s="232" t="s">
        <v>0</v>
      </c>
      <c r="C573" s="232" t="s">
        <v>1</v>
      </c>
      <c r="D573" s="235" t="s">
        <v>272</v>
      </c>
      <c r="E573" s="236"/>
      <c r="F573" s="237" t="s">
        <v>106</v>
      </c>
      <c r="G573" s="238"/>
      <c r="H573" s="230" t="s">
        <v>109</v>
      </c>
      <c r="I573" s="231"/>
      <c r="J573" s="239" t="s">
        <v>900</v>
      </c>
      <c r="K573" s="240"/>
      <c r="L573" s="230" t="s">
        <v>110</v>
      </c>
      <c r="M573" s="231"/>
      <c r="N573" s="230" t="s">
        <v>154</v>
      </c>
      <c r="O573" s="231"/>
      <c r="P573" s="229" t="s">
        <v>111</v>
      </c>
      <c r="Q573" s="229" t="s">
        <v>112</v>
      </c>
      <c r="R573" s="229" t="s">
        <v>113</v>
      </c>
      <c r="S573" s="229" t="s">
        <v>114</v>
      </c>
      <c r="T573" s="229" t="s">
        <v>115</v>
      </c>
    </row>
    <row r="574" spans="2:20" ht="74.25" customHeight="1">
      <c r="B574" s="233"/>
      <c r="C574" s="234"/>
      <c r="D574" s="6" t="s">
        <v>2</v>
      </c>
      <c r="E574" s="6" t="s">
        <v>3</v>
      </c>
      <c r="F574" s="5" t="s">
        <v>2</v>
      </c>
      <c r="G574" s="7" t="s">
        <v>3</v>
      </c>
      <c r="H574" s="6" t="s">
        <v>2</v>
      </c>
      <c r="I574" s="6" t="s">
        <v>3</v>
      </c>
      <c r="J574" s="6" t="s">
        <v>2</v>
      </c>
      <c r="K574" s="6" t="s">
        <v>3</v>
      </c>
      <c r="L574" s="6" t="s">
        <v>2</v>
      </c>
      <c r="M574" s="6" t="s">
        <v>3</v>
      </c>
      <c r="N574" s="6" t="s">
        <v>2</v>
      </c>
      <c r="O574" s="6" t="s">
        <v>3</v>
      </c>
      <c r="P574" s="204"/>
      <c r="Q574" s="204"/>
      <c r="R574" s="204"/>
      <c r="S574" s="204"/>
      <c r="T574" s="204"/>
    </row>
    <row r="575" spans="2:20" ht="63" customHeight="1">
      <c r="B575" s="13" t="s">
        <v>4</v>
      </c>
      <c r="C575" s="13" t="s">
        <v>5</v>
      </c>
      <c r="D575" s="13" t="s">
        <v>6</v>
      </c>
      <c r="E575" s="13" t="s">
        <v>449</v>
      </c>
      <c r="F575" s="13" t="s">
        <v>7</v>
      </c>
      <c r="G575" s="13" t="s">
        <v>8</v>
      </c>
      <c r="H575" s="13" t="s">
        <v>770</v>
      </c>
      <c r="I575" s="13" t="s">
        <v>771</v>
      </c>
      <c r="J575" s="13" t="s">
        <v>107</v>
      </c>
      <c r="K575" s="13" t="s">
        <v>772</v>
      </c>
      <c r="L575" s="13" t="s">
        <v>773</v>
      </c>
      <c r="M575" s="13" t="s">
        <v>108</v>
      </c>
      <c r="N575" s="13" t="s">
        <v>774</v>
      </c>
      <c r="O575" s="13" t="s">
        <v>775</v>
      </c>
      <c r="P575" s="13" t="s">
        <v>620</v>
      </c>
      <c r="Q575" s="13" t="s">
        <v>776</v>
      </c>
      <c r="R575" s="13" t="s">
        <v>777</v>
      </c>
      <c r="S575" s="13" t="s">
        <v>934</v>
      </c>
      <c r="T575" s="13" t="s">
        <v>935</v>
      </c>
    </row>
    <row r="576" spans="2:20" ht="14.25" customHeight="1">
      <c r="B576" s="205" t="s">
        <v>999</v>
      </c>
      <c r="C576" s="206"/>
      <c r="D576" s="206"/>
      <c r="E576" s="206"/>
      <c r="F576" s="206"/>
      <c r="G576" s="206"/>
      <c r="H576" s="206"/>
      <c r="I576" s="206"/>
      <c r="J576" s="206"/>
      <c r="K576" s="206"/>
      <c r="L576" s="206"/>
      <c r="M576" s="206"/>
      <c r="N576" s="206"/>
      <c r="O576" s="206"/>
      <c r="P576" s="206"/>
      <c r="Q576" s="206"/>
      <c r="R576" s="206"/>
      <c r="S576" s="206"/>
      <c r="T576" s="206"/>
    </row>
    <row r="577" spans="2:20" ht="24.75" customHeight="1">
      <c r="B577" s="217" t="s">
        <v>1000</v>
      </c>
      <c r="C577" s="218"/>
      <c r="D577" s="218"/>
      <c r="E577" s="218"/>
      <c r="F577" s="218"/>
      <c r="G577" s="218"/>
      <c r="H577" s="218"/>
      <c r="I577" s="218"/>
      <c r="J577" s="218"/>
      <c r="K577" s="218"/>
      <c r="L577" s="218"/>
      <c r="M577" s="218"/>
      <c r="N577" s="218"/>
      <c r="O577" s="218"/>
      <c r="P577" s="218"/>
      <c r="Q577" s="218"/>
      <c r="R577" s="218"/>
      <c r="S577" s="218"/>
      <c r="T577" s="218"/>
    </row>
    <row r="578" spans="2:20" ht="27" customHeight="1">
      <c r="B578" s="18" t="s">
        <v>118</v>
      </c>
      <c r="C578" s="118" t="s">
        <v>1009</v>
      </c>
      <c r="D578" s="133">
        <f>D579+D580+D581</f>
        <v>0</v>
      </c>
      <c r="E578" s="133">
        <f aca="true" t="shared" si="96" ref="E578:M578">E579+E580+E581</f>
        <v>0</v>
      </c>
      <c r="F578" s="133">
        <f t="shared" si="96"/>
        <v>0</v>
      </c>
      <c r="G578" s="133">
        <f t="shared" si="96"/>
        <v>0</v>
      </c>
      <c r="H578" s="133">
        <f t="shared" si="96"/>
        <v>0</v>
      </c>
      <c r="I578" s="133">
        <f t="shared" si="96"/>
        <v>0</v>
      </c>
      <c r="J578" s="133">
        <f t="shared" si="96"/>
        <v>0</v>
      </c>
      <c r="K578" s="133">
        <f t="shared" si="96"/>
        <v>0</v>
      </c>
      <c r="L578" s="133">
        <f t="shared" si="96"/>
        <v>7120</v>
      </c>
      <c r="M578" s="133">
        <f t="shared" si="96"/>
        <v>6420</v>
      </c>
      <c r="N578" s="95">
        <f>D578+F578+H578+J578+L578</f>
        <v>7120</v>
      </c>
      <c r="O578" s="95">
        <f>E578+G578+I578+K578+M578</f>
        <v>6420</v>
      </c>
      <c r="P578" s="48" t="s">
        <v>1010</v>
      </c>
      <c r="Q578" s="48" t="s">
        <v>676</v>
      </c>
      <c r="R578" s="49" t="s">
        <v>204</v>
      </c>
      <c r="S578" s="49"/>
      <c r="T578" s="49">
        <v>0</v>
      </c>
    </row>
    <row r="579" spans="2:20" ht="42.75" customHeight="1">
      <c r="B579" s="2" t="s">
        <v>9</v>
      </c>
      <c r="C579" s="92" t="s">
        <v>1001</v>
      </c>
      <c r="D579" s="132">
        <v>0</v>
      </c>
      <c r="E579" s="132">
        <v>0</v>
      </c>
      <c r="F579" s="132">
        <v>0</v>
      </c>
      <c r="G579" s="132">
        <v>0</v>
      </c>
      <c r="H579" s="124">
        <v>0</v>
      </c>
      <c r="I579" s="3">
        <v>0</v>
      </c>
      <c r="J579" s="3">
        <v>0</v>
      </c>
      <c r="K579" s="3">
        <v>0</v>
      </c>
      <c r="L579" s="3">
        <v>1920</v>
      </c>
      <c r="M579" s="3">
        <v>1920</v>
      </c>
      <c r="N579" s="93">
        <f aca="true" t="shared" si="97" ref="N579:N588">D579+F579+H579+J579+L579</f>
        <v>1920</v>
      </c>
      <c r="O579" s="93">
        <f aca="true" t="shared" si="98" ref="O579:O588">E579+G579+I579+K579+M579</f>
        <v>1920</v>
      </c>
      <c r="P579" s="48" t="s">
        <v>1011</v>
      </c>
      <c r="Q579" s="48" t="s">
        <v>912</v>
      </c>
      <c r="R579" s="49" t="s">
        <v>204</v>
      </c>
      <c r="S579" s="49">
        <v>22.1</v>
      </c>
      <c r="T579" s="49">
        <v>22.1</v>
      </c>
    </row>
    <row r="580" spans="2:20" ht="36" customHeight="1">
      <c r="B580" s="2" t="s">
        <v>37</v>
      </c>
      <c r="C580" s="92" t="s">
        <v>1002</v>
      </c>
      <c r="D580" s="132">
        <v>0</v>
      </c>
      <c r="E580" s="132">
        <v>0</v>
      </c>
      <c r="F580" s="132">
        <v>0</v>
      </c>
      <c r="G580" s="132">
        <v>0</v>
      </c>
      <c r="H580" s="124">
        <v>0</v>
      </c>
      <c r="I580" s="3">
        <v>0</v>
      </c>
      <c r="J580" s="3">
        <v>0</v>
      </c>
      <c r="K580" s="3">
        <v>0</v>
      </c>
      <c r="L580" s="3">
        <v>4500</v>
      </c>
      <c r="M580" s="3">
        <v>4500</v>
      </c>
      <c r="N580" s="93">
        <f t="shared" si="97"/>
        <v>4500</v>
      </c>
      <c r="O580" s="93">
        <f t="shared" si="98"/>
        <v>4500</v>
      </c>
      <c r="P580" s="48" t="s">
        <v>1012</v>
      </c>
      <c r="Q580" s="48" t="s">
        <v>1013</v>
      </c>
      <c r="R580" s="49" t="s">
        <v>204</v>
      </c>
      <c r="S580" s="49">
        <v>0.19</v>
      </c>
      <c r="T580" s="49">
        <v>0.2</v>
      </c>
    </row>
    <row r="581" spans="2:20" ht="26.25" customHeight="1">
      <c r="B581" s="250" t="s">
        <v>39</v>
      </c>
      <c r="C581" s="250" t="s">
        <v>1003</v>
      </c>
      <c r="D581" s="383">
        <v>0</v>
      </c>
      <c r="E581" s="383">
        <v>0</v>
      </c>
      <c r="F581" s="383">
        <v>0</v>
      </c>
      <c r="G581" s="383">
        <v>0</v>
      </c>
      <c r="H581" s="383">
        <v>0</v>
      </c>
      <c r="I581" s="383">
        <v>0</v>
      </c>
      <c r="J581" s="383">
        <v>0</v>
      </c>
      <c r="K581" s="383">
        <v>0</v>
      </c>
      <c r="L581" s="383">
        <v>700</v>
      </c>
      <c r="M581" s="383">
        <v>0</v>
      </c>
      <c r="N581" s="383">
        <f t="shared" si="97"/>
        <v>700</v>
      </c>
      <c r="O581" s="383">
        <f t="shared" si="98"/>
        <v>0</v>
      </c>
      <c r="P581" s="48" t="s">
        <v>1014</v>
      </c>
      <c r="Q581" s="48" t="s">
        <v>912</v>
      </c>
      <c r="R581" s="49" t="s">
        <v>204</v>
      </c>
      <c r="S581" s="49">
        <v>31.75</v>
      </c>
      <c r="T581" s="49">
        <v>31.75</v>
      </c>
    </row>
    <row r="582" spans="2:20" ht="14.25" customHeight="1">
      <c r="B582" s="252"/>
      <c r="C582" s="252"/>
      <c r="D582" s="384"/>
      <c r="E582" s="384"/>
      <c r="F582" s="384"/>
      <c r="G582" s="384"/>
      <c r="H582" s="384"/>
      <c r="I582" s="384"/>
      <c r="J582" s="384"/>
      <c r="K582" s="384"/>
      <c r="L582" s="384"/>
      <c r="M582" s="384"/>
      <c r="N582" s="384"/>
      <c r="O582" s="384"/>
      <c r="P582" s="48" t="s">
        <v>1015</v>
      </c>
      <c r="Q582" s="48" t="s">
        <v>1016</v>
      </c>
      <c r="R582" s="49" t="s">
        <v>204</v>
      </c>
      <c r="S582" s="49"/>
      <c r="T582" s="49">
        <v>129.7</v>
      </c>
    </row>
    <row r="583" spans="2:20" ht="14.25" customHeight="1">
      <c r="B583" s="18" t="s">
        <v>120</v>
      </c>
      <c r="C583" s="118" t="s">
        <v>1017</v>
      </c>
      <c r="D583" s="133">
        <f>D584+D585</f>
        <v>0</v>
      </c>
      <c r="E583" s="133">
        <f aca="true" t="shared" si="99" ref="E583:M583">E584+E585</f>
        <v>0</v>
      </c>
      <c r="F583" s="133">
        <f t="shared" si="99"/>
        <v>0</v>
      </c>
      <c r="G583" s="133">
        <f t="shared" si="99"/>
        <v>0</v>
      </c>
      <c r="H583" s="133">
        <f t="shared" si="99"/>
        <v>362.4</v>
      </c>
      <c r="I583" s="133">
        <f t="shared" si="99"/>
        <v>247.1</v>
      </c>
      <c r="J583" s="133">
        <f t="shared" si="99"/>
        <v>0</v>
      </c>
      <c r="K583" s="133">
        <f t="shared" si="99"/>
        <v>0</v>
      </c>
      <c r="L583" s="133">
        <f t="shared" si="99"/>
        <v>0</v>
      </c>
      <c r="M583" s="133">
        <f t="shared" si="99"/>
        <v>0</v>
      </c>
      <c r="N583" s="95">
        <f>D583+F583+H583+J583+L583</f>
        <v>362.4</v>
      </c>
      <c r="O583" s="95">
        <f>E583+G583+I583+K583+M583</f>
        <v>247.1</v>
      </c>
      <c r="P583" s="50" t="s">
        <v>1018</v>
      </c>
      <c r="Q583" s="50" t="s">
        <v>1019</v>
      </c>
      <c r="R583" s="66" t="s">
        <v>1020</v>
      </c>
      <c r="S583" s="66">
        <v>0.09</v>
      </c>
      <c r="T583" s="66">
        <v>0.09</v>
      </c>
    </row>
    <row r="584" spans="2:20" ht="47.25" customHeight="1">
      <c r="B584" s="2" t="s">
        <v>11</v>
      </c>
      <c r="C584" s="92" t="s">
        <v>1004</v>
      </c>
      <c r="D584" s="132">
        <v>0</v>
      </c>
      <c r="E584" s="132">
        <v>0</v>
      </c>
      <c r="F584" s="132">
        <v>0</v>
      </c>
      <c r="G584" s="132">
        <v>0</v>
      </c>
      <c r="H584" s="124">
        <v>362.4</v>
      </c>
      <c r="I584" s="3">
        <v>247.1</v>
      </c>
      <c r="J584" s="3">
        <v>0</v>
      </c>
      <c r="K584" s="3">
        <v>0</v>
      </c>
      <c r="L584" s="3">
        <v>0</v>
      </c>
      <c r="M584" s="3">
        <v>0</v>
      </c>
      <c r="N584" s="93">
        <f t="shared" si="97"/>
        <v>362.4</v>
      </c>
      <c r="O584" s="93">
        <f t="shared" si="98"/>
        <v>247.1</v>
      </c>
      <c r="P584" s="210" t="s">
        <v>1021</v>
      </c>
      <c r="Q584" s="210" t="s">
        <v>469</v>
      </c>
      <c r="R584" s="245" t="s">
        <v>204</v>
      </c>
      <c r="S584" s="245">
        <v>2</v>
      </c>
      <c r="T584" s="245">
        <v>0</v>
      </c>
    </row>
    <row r="585" spans="2:20" ht="27" customHeight="1">
      <c r="B585" s="2" t="s">
        <v>13</v>
      </c>
      <c r="C585" s="92" t="s">
        <v>1005</v>
      </c>
      <c r="D585" s="132">
        <v>0</v>
      </c>
      <c r="E585" s="132">
        <v>0</v>
      </c>
      <c r="F585" s="132">
        <v>0</v>
      </c>
      <c r="G585" s="132">
        <v>0</v>
      </c>
      <c r="H585" s="124">
        <v>0</v>
      </c>
      <c r="I585" s="3">
        <v>0</v>
      </c>
      <c r="J585" s="3">
        <v>0</v>
      </c>
      <c r="K585" s="3">
        <v>0</v>
      </c>
      <c r="L585" s="3">
        <v>0</v>
      </c>
      <c r="M585" s="3">
        <v>0</v>
      </c>
      <c r="N585" s="93">
        <f t="shared" si="97"/>
        <v>0</v>
      </c>
      <c r="O585" s="93">
        <f t="shared" si="98"/>
        <v>0</v>
      </c>
      <c r="P585" s="211"/>
      <c r="Q585" s="211"/>
      <c r="R585" s="246"/>
      <c r="S585" s="246"/>
      <c r="T585" s="246"/>
    </row>
    <row r="586" spans="2:20" ht="24" customHeight="1">
      <c r="B586" s="18" t="s">
        <v>123</v>
      </c>
      <c r="C586" s="118" t="s">
        <v>1022</v>
      </c>
      <c r="D586" s="133">
        <f>D587+D588+D589</f>
        <v>0</v>
      </c>
      <c r="E586" s="133">
        <f aca="true" t="shared" si="100" ref="E586:M586">E587+E588+E589</f>
        <v>0</v>
      </c>
      <c r="F586" s="133">
        <f t="shared" si="100"/>
        <v>0</v>
      </c>
      <c r="G586" s="133">
        <f t="shared" si="100"/>
        <v>0</v>
      </c>
      <c r="H586" s="133">
        <f t="shared" si="100"/>
        <v>27.99</v>
      </c>
      <c r="I586" s="133">
        <f t="shared" si="100"/>
        <v>27.99</v>
      </c>
      <c r="J586" s="133">
        <f t="shared" si="100"/>
        <v>7830</v>
      </c>
      <c r="K586" s="133">
        <f t="shared" si="100"/>
        <v>7830</v>
      </c>
      <c r="L586" s="133">
        <f t="shared" si="100"/>
        <v>0</v>
      </c>
      <c r="M586" s="133">
        <f t="shared" si="100"/>
        <v>0</v>
      </c>
      <c r="N586" s="95">
        <f>D586+F586+H586+J586+L586</f>
        <v>7857.99</v>
      </c>
      <c r="O586" s="95">
        <f>E586+G586+I586+K586+M586</f>
        <v>7857.99</v>
      </c>
      <c r="P586" s="48" t="s">
        <v>1023</v>
      </c>
      <c r="Q586" s="48" t="s">
        <v>130</v>
      </c>
      <c r="R586" s="49" t="s">
        <v>204</v>
      </c>
      <c r="S586" s="49">
        <v>0</v>
      </c>
      <c r="T586" s="49">
        <v>0</v>
      </c>
    </row>
    <row r="587" spans="2:20" ht="35.25" customHeight="1">
      <c r="B587" s="2" t="s">
        <v>26</v>
      </c>
      <c r="C587" s="92" t="s">
        <v>1006</v>
      </c>
      <c r="D587" s="132">
        <v>0</v>
      </c>
      <c r="E587" s="132">
        <v>0</v>
      </c>
      <c r="F587" s="132">
        <v>0</v>
      </c>
      <c r="G587" s="132">
        <v>0</v>
      </c>
      <c r="H587" s="124">
        <v>0</v>
      </c>
      <c r="I587" s="3">
        <v>0</v>
      </c>
      <c r="J587" s="3">
        <v>7630</v>
      </c>
      <c r="K587" s="3">
        <v>7630</v>
      </c>
      <c r="L587" s="3">
        <v>0</v>
      </c>
      <c r="M587" s="3">
        <v>0</v>
      </c>
      <c r="N587" s="93">
        <f t="shared" si="97"/>
        <v>7630</v>
      </c>
      <c r="O587" s="93">
        <f t="shared" si="98"/>
        <v>7630</v>
      </c>
      <c r="P587" s="48" t="s">
        <v>1024</v>
      </c>
      <c r="Q587" s="48" t="s">
        <v>130</v>
      </c>
      <c r="R587" s="49" t="s">
        <v>204</v>
      </c>
      <c r="S587" s="49">
        <v>22</v>
      </c>
      <c r="T587" s="49">
        <v>46.43</v>
      </c>
    </row>
    <row r="588" spans="2:20" ht="36" customHeight="1">
      <c r="B588" s="2" t="s">
        <v>28</v>
      </c>
      <c r="C588" s="92" t="s">
        <v>1007</v>
      </c>
      <c r="D588" s="132">
        <v>0</v>
      </c>
      <c r="E588" s="132">
        <v>0</v>
      </c>
      <c r="F588" s="132">
        <v>0</v>
      </c>
      <c r="G588" s="132">
        <v>0</v>
      </c>
      <c r="H588" s="124">
        <v>27.99</v>
      </c>
      <c r="I588" s="3">
        <v>27.99</v>
      </c>
      <c r="J588" s="3">
        <v>200</v>
      </c>
      <c r="K588" s="3">
        <v>200</v>
      </c>
      <c r="L588" s="3">
        <v>0</v>
      </c>
      <c r="M588" s="3">
        <v>0</v>
      </c>
      <c r="N588" s="93">
        <f t="shared" si="97"/>
        <v>227.99</v>
      </c>
      <c r="O588" s="93">
        <f t="shared" si="98"/>
        <v>227.99</v>
      </c>
      <c r="P588" s="48" t="s">
        <v>1025</v>
      </c>
      <c r="Q588" s="48" t="s">
        <v>130</v>
      </c>
      <c r="R588" s="49" t="s">
        <v>204</v>
      </c>
      <c r="S588" s="49">
        <v>0</v>
      </c>
      <c r="T588" s="49">
        <v>0</v>
      </c>
    </row>
    <row r="589" spans="2:20" ht="36" customHeight="1">
      <c r="B589" s="2" t="s">
        <v>93</v>
      </c>
      <c r="C589" s="92" t="s">
        <v>1008</v>
      </c>
      <c r="D589" s="132">
        <v>0</v>
      </c>
      <c r="E589" s="132">
        <v>0</v>
      </c>
      <c r="F589" s="132">
        <v>0</v>
      </c>
      <c r="G589" s="132">
        <v>0</v>
      </c>
      <c r="H589" s="124">
        <v>0</v>
      </c>
      <c r="I589" s="3"/>
      <c r="J589" s="3">
        <v>0</v>
      </c>
      <c r="K589" s="3"/>
      <c r="L589" s="3">
        <v>0</v>
      </c>
      <c r="M589" s="3"/>
      <c r="N589" s="93">
        <f>D589+F589+H589+J589+L589</f>
        <v>0</v>
      </c>
      <c r="O589" s="93">
        <f>E589+G589+I589+K589+M589</f>
        <v>0</v>
      </c>
      <c r="P589" s="50" t="s">
        <v>1026</v>
      </c>
      <c r="Q589" s="50" t="s">
        <v>1027</v>
      </c>
      <c r="R589" s="66" t="s">
        <v>204</v>
      </c>
      <c r="S589" s="66">
        <v>2.46</v>
      </c>
      <c r="T589" s="66">
        <v>2.46</v>
      </c>
    </row>
    <row r="590" spans="2:20" ht="46.5" customHeight="1">
      <c r="B590" s="241" t="s">
        <v>105</v>
      </c>
      <c r="C590" s="242"/>
      <c r="D590" s="108">
        <f>D578+D583+D586</f>
        <v>0</v>
      </c>
      <c r="E590" s="108">
        <f aca="true" t="shared" si="101" ref="E590:M590">E578+E583+E586</f>
        <v>0</v>
      </c>
      <c r="F590" s="108">
        <f t="shared" si="101"/>
        <v>0</v>
      </c>
      <c r="G590" s="108">
        <f t="shared" si="101"/>
        <v>0</v>
      </c>
      <c r="H590" s="108">
        <f t="shared" si="101"/>
        <v>390.39</v>
      </c>
      <c r="I590" s="108">
        <f t="shared" si="101"/>
        <v>275.09</v>
      </c>
      <c r="J590" s="108">
        <f t="shared" si="101"/>
        <v>7830</v>
      </c>
      <c r="K590" s="108">
        <f t="shared" si="101"/>
        <v>7830</v>
      </c>
      <c r="L590" s="108">
        <f t="shared" si="101"/>
        <v>7120</v>
      </c>
      <c r="M590" s="108">
        <f t="shared" si="101"/>
        <v>6420</v>
      </c>
      <c r="N590" s="108">
        <f>D590+F590+H590+J590+L590</f>
        <v>15340.39</v>
      </c>
      <c r="O590" s="108">
        <f>E590+G590+I590+K590+M590</f>
        <v>14525.09</v>
      </c>
      <c r="P590" s="14"/>
      <c r="Q590" s="14"/>
      <c r="R590" s="14"/>
      <c r="S590" s="14"/>
      <c r="T590" s="14"/>
    </row>
    <row r="591" spans="2:20" ht="30" customHeight="1">
      <c r="B591" s="199" t="s">
        <v>1338</v>
      </c>
      <c r="C591" s="200"/>
      <c r="D591" s="200"/>
      <c r="E591" s="200"/>
      <c r="F591" s="200"/>
      <c r="G591" s="200"/>
      <c r="H591" s="200"/>
      <c r="I591" s="200"/>
      <c r="J591" s="200"/>
      <c r="K591" s="200"/>
      <c r="L591" s="200"/>
      <c r="M591" s="200"/>
      <c r="N591" s="200"/>
      <c r="O591" s="200"/>
      <c r="P591" s="200"/>
      <c r="Q591" s="200"/>
      <c r="R591" s="200"/>
      <c r="S591" s="200"/>
      <c r="T591" s="201"/>
    </row>
    <row r="592" spans="2:20" ht="30" customHeight="1">
      <c r="B592" s="232" t="s">
        <v>0</v>
      </c>
      <c r="C592" s="232" t="s">
        <v>1</v>
      </c>
      <c r="D592" s="235" t="s">
        <v>272</v>
      </c>
      <c r="E592" s="236"/>
      <c r="F592" s="237" t="s">
        <v>106</v>
      </c>
      <c r="G592" s="238"/>
      <c r="H592" s="230" t="s">
        <v>109</v>
      </c>
      <c r="I592" s="231"/>
      <c r="J592" s="239" t="s">
        <v>900</v>
      </c>
      <c r="K592" s="240"/>
      <c r="L592" s="230" t="s">
        <v>110</v>
      </c>
      <c r="M592" s="231"/>
      <c r="N592" s="230" t="s">
        <v>154</v>
      </c>
      <c r="O592" s="231"/>
      <c r="P592" s="229" t="s">
        <v>111</v>
      </c>
      <c r="Q592" s="229" t="s">
        <v>112</v>
      </c>
      <c r="R592" s="229" t="s">
        <v>113</v>
      </c>
      <c r="S592" s="229" t="s">
        <v>114</v>
      </c>
      <c r="T592" s="229" t="s">
        <v>115</v>
      </c>
    </row>
    <row r="593" spans="2:20" ht="68.25" customHeight="1">
      <c r="B593" s="233"/>
      <c r="C593" s="234"/>
      <c r="D593" s="6" t="s">
        <v>2</v>
      </c>
      <c r="E593" s="6" t="s">
        <v>3</v>
      </c>
      <c r="F593" s="5" t="s">
        <v>2</v>
      </c>
      <c r="G593" s="7" t="s">
        <v>3</v>
      </c>
      <c r="H593" s="6" t="s">
        <v>2</v>
      </c>
      <c r="I593" s="6" t="s">
        <v>3</v>
      </c>
      <c r="J593" s="6" t="s">
        <v>2</v>
      </c>
      <c r="K593" s="6" t="s">
        <v>3</v>
      </c>
      <c r="L593" s="6" t="s">
        <v>2</v>
      </c>
      <c r="M593" s="6" t="s">
        <v>3</v>
      </c>
      <c r="N593" s="6" t="s">
        <v>2</v>
      </c>
      <c r="O593" s="6" t="s">
        <v>3</v>
      </c>
      <c r="P593" s="204"/>
      <c r="Q593" s="204"/>
      <c r="R593" s="204"/>
      <c r="S593" s="204"/>
      <c r="T593" s="204"/>
    </row>
    <row r="594" spans="2:20" ht="56.25" customHeight="1">
      <c r="B594" s="13" t="s">
        <v>4</v>
      </c>
      <c r="C594" s="13" t="s">
        <v>5</v>
      </c>
      <c r="D594" s="13" t="s">
        <v>6</v>
      </c>
      <c r="E594" s="13" t="s">
        <v>449</v>
      </c>
      <c r="F594" s="13" t="s">
        <v>7</v>
      </c>
      <c r="G594" s="13" t="s">
        <v>8</v>
      </c>
      <c r="H594" s="13" t="s">
        <v>770</v>
      </c>
      <c r="I594" s="13" t="s">
        <v>771</v>
      </c>
      <c r="J594" s="13" t="s">
        <v>107</v>
      </c>
      <c r="K594" s="13" t="s">
        <v>772</v>
      </c>
      <c r="L594" s="13" t="s">
        <v>773</v>
      </c>
      <c r="M594" s="13" t="s">
        <v>108</v>
      </c>
      <c r="N594" s="13" t="s">
        <v>774</v>
      </c>
      <c r="O594" s="13" t="s">
        <v>775</v>
      </c>
      <c r="P594" s="13" t="s">
        <v>620</v>
      </c>
      <c r="Q594" s="13" t="s">
        <v>776</v>
      </c>
      <c r="R594" s="13" t="s">
        <v>777</v>
      </c>
      <c r="S594" s="13" t="s">
        <v>934</v>
      </c>
      <c r="T594" s="13" t="s">
        <v>935</v>
      </c>
    </row>
    <row r="595" spans="2:20" ht="14.25" customHeight="1">
      <c r="B595" s="205" t="s">
        <v>1028</v>
      </c>
      <c r="C595" s="206"/>
      <c r="D595" s="206"/>
      <c r="E595" s="206"/>
      <c r="F595" s="206"/>
      <c r="G595" s="206"/>
      <c r="H595" s="206"/>
      <c r="I595" s="206"/>
      <c r="J595" s="206"/>
      <c r="K595" s="206"/>
      <c r="L595" s="206"/>
      <c r="M595" s="206"/>
      <c r="N595" s="206"/>
      <c r="O595" s="206"/>
      <c r="P595" s="206"/>
      <c r="Q595" s="206"/>
      <c r="R595" s="206"/>
      <c r="S595" s="206"/>
      <c r="T595" s="206"/>
    </row>
    <row r="596" spans="2:20" ht="26.25" customHeight="1">
      <c r="B596" s="217" t="s">
        <v>1029</v>
      </c>
      <c r="C596" s="218"/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218"/>
      <c r="Q596" s="218"/>
      <c r="R596" s="218"/>
      <c r="S596" s="218"/>
      <c r="T596" s="218"/>
    </row>
    <row r="597" spans="2:20" ht="28.5" customHeight="1">
      <c r="B597" s="18" t="s">
        <v>118</v>
      </c>
      <c r="C597" s="118" t="s">
        <v>1043</v>
      </c>
      <c r="D597" s="133">
        <f>D598+D599+D600+D601+D602</f>
        <v>0</v>
      </c>
      <c r="E597" s="133">
        <f aca="true" t="shared" si="102" ref="E597:M597">E598+E599+E600+E601+E602</f>
        <v>0</v>
      </c>
      <c r="F597" s="133">
        <f t="shared" si="102"/>
        <v>0</v>
      </c>
      <c r="G597" s="133">
        <f t="shared" si="102"/>
        <v>0</v>
      </c>
      <c r="H597" s="133">
        <f t="shared" si="102"/>
        <v>50</v>
      </c>
      <c r="I597" s="133">
        <f t="shared" si="102"/>
        <v>21</v>
      </c>
      <c r="J597" s="133">
        <f t="shared" si="102"/>
        <v>0</v>
      </c>
      <c r="K597" s="133">
        <f t="shared" si="102"/>
        <v>0</v>
      </c>
      <c r="L597" s="133">
        <f t="shared" si="102"/>
        <v>0</v>
      </c>
      <c r="M597" s="133">
        <f t="shared" si="102"/>
        <v>0</v>
      </c>
      <c r="N597" s="95">
        <f>D597+F597+H597+J597+L597</f>
        <v>50</v>
      </c>
      <c r="O597" s="95">
        <f>E597+G597+I597+K597+M597</f>
        <v>21</v>
      </c>
      <c r="P597" s="50" t="s">
        <v>1044</v>
      </c>
      <c r="Q597" s="50" t="s">
        <v>836</v>
      </c>
      <c r="R597" s="66" t="s">
        <v>4</v>
      </c>
      <c r="S597" s="66">
        <v>5</v>
      </c>
      <c r="T597" s="66">
        <v>5</v>
      </c>
    </row>
    <row r="598" spans="2:20" ht="37.5" customHeight="1">
      <c r="B598" s="2" t="s">
        <v>9</v>
      </c>
      <c r="C598" s="92" t="s">
        <v>1030</v>
      </c>
      <c r="D598" s="93">
        <v>0</v>
      </c>
      <c r="E598" s="93">
        <v>0</v>
      </c>
      <c r="F598" s="93">
        <v>0</v>
      </c>
      <c r="G598" s="93">
        <v>0</v>
      </c>
      <c r="H598" s="124">
        <v>8</v>
      </c>
      <c r="I598" s="3">
        <v>8</v>
      </c>
      <c r="J598" s="93">
        <v>0</v>
      </c>
      <c r="K598" s="93">
        <v>0</v>
      </c>
      <c r="L598" s="3">
        <v>0</v>
      </c>
      <c r="M598" s="3">
        <v>0</v>
      </c>
      <c r="N598" s="93">
        <f aca="true" t="shared" si="103" ref="N598:N614">D598+F598+H598+J598+L598</f>
        <v>8</v>
      </c>
      <c r="O598" s="93">
        <f aca="true" t="shared" si="104" ref="O598:O614">E598+G598+I598+K598+M598</f>
        <v>8</v>
      </c>
      <c r="P598" s="210" t="s">
        <v>1045</v>
      </c>
      <c r="Q598" s="210" t="s">
        <v>338</v>
      </c>
      <c r="R598" s="245" t="s">
        <v>1046</v>
      </c>
      <c r="S598" s="245">
        <v>7.2</v>
      </c>
      <c r="T598" s="245">
        <v>7.2</v>
      </c>
    </row>
    <row r="599" spans="2:20" ht="27.75" customHeight="1">
      <c r="B599" s="2" t="s">
        <v>37</v>
      </c>
      <c r="C599" s="92" t="s">
        <v>1031</v>
      </c>
      <c r="D599" s="93">
        <v>0</v>
      </c>
      <c r="E599" s="93">
        <v>0</v>
      </c>
      <c r="F599" s="93">
        <v>0</v>
      </c>
      <c r="G599" s="93">
        <v>0</v>
      </c>
      <c r="H599" s="124">
        <v>9</v>
      </c>
      <c r="I599" s="3">
        <v>0</v>
      </c>
      <c r="J599" s="93">
        <v>0</v>
      </c>
      <c r="K599" s="93">
        <v>0</v>
      </c>
      <c r="L599" s="3">
        <v>0</v>
      </c>
      <c r="M599" s="3">
        <v>0</v>
      </c>
      <c r="N599" s="93">
        <f t="shared" si="103"/>
        <v>9</v>
      </c>
      <c r="O599" s="93">
        <f t="shared" si="104"/>
        <v>0</v>
      </c>
      <c r="P599" s="211"/>
      <c r="Q599" s="211"/>
      <c r="R599" s="246"/>
      <c r="S599" s="246"/>
      <c r="T599" s="246"/>
    </row>
    <row r="600" spans="2:20" ht="27" customHeight="1">
      <c r="B600" s="2" t="s">
        <v>39</v>
      </c>
      <c r="C600" s="92" t="s">
        <v>1032</v>
      </c>
      <c r="D600" s="93">
        <v>0</v>
      </c>
      <c r="E600" s="93">
        <v>0</v>
      </c>
      <c r="F600" s="93">
        <v>0</v>
      </c>
      <c r="G600" s="93">
        <v>0</v>
      </c>
      <c r="H600" s="124">
        <v>10</v>
      </c>
      <c r="I600" s="3">
        <v>0</v>
      </c>
      <c r="J600" s="93">
        <v>0</v>
      </c>
      <c r="K600" s="93">
        <v>0</v>
      </c>
      <c r="L600" s="3">
        <v>0</v>
      </c>
      <c r="M600" s="3">
        <v>0</v>
      </c>
      <c r="N600" s="93">
        <f t="shared" si="103"/>
        <v>10</v>
      </c>
      <c r="O600" s="93">
        <f t="shared" si="104"/>
        <v>0</v>
      </c>
      <c r="P600" s="211"/>
      <c r="Q600" s="211"/>
      <c r="R600" s="246"/>
      <c r="S600" s="246"/>
      <c r="T600" s="246"/>
    </row>
    <row r="601" spans="2:20" ht="36.75" customHeight="1">
      <c r="B601" s="2" t="s">
        <v>220</v>
      </c>
      <c r="C601" s="92" t="s">
        <v>1033</v>
      </c>
      <c r="D601" s="93">
        <v>0</v>
      </c>
      <c r="E601" s="93">
        <v>0</v>
      </c>
      <c r="F601" s="93">
        <v>0</v>
      </c>
      <c r="G601" s="93">
        <v>0</v>
      </c>
      <c r="H601" s="124">
        <v>10</v>
      </c>
      <c r="I601" s="3">
        <v>0</v>
      </c>
      <c r="J601" s="93">
        <v>0</v>
      </c>
      <c r="K601" s="93">
        <v>0</v>
      </c>
      <c r="L601" s="3">
        <v>0</v>
      </c>
      <c r="M601" s="3">
        <v>0</v>
      </c>
      <c r="N601" s="93">
        <f t="shared" si="103"/>
        <v>10</v>
      </c>
      <c r="O601" s="93">
        <f t="shared" si="104"/>
        <v>0</v>
      </c>
      <c r="P601" s="211"/>
      <c r="Q601" s="211"/>
      <c r="R601" s="246"/>
      <c r="S601" s="246"/>
      <c r="T601" s="246"/>
    </row>
    <row r="602" spans="2:20" ht="39" customHeight="1">
      <c r="B602" s="2" t="s">
        <v>222</v>
      </c>
      <c r="C602" s="92" t="s">
        <v>1034</v>
      </c>
      <c r="D602" s="93">
        <v>0</v>
      </c>
      <c r="E602" s="93">
        <v>0</v>
      </c>
      <c r="F602" s="93">
        <v>0</v>
      </c>
      <c r="G602" s="93">
        <v>0</v>
      </c>
      <c r="H602" s="124">
        <v>13</v>
      </c>
      <c r="I602" s="3">
        <v>13</v>
      </c>
      <c r="J602" s="93">
        <v>0</v>
      </c>
      <c r="K602" s="93">
        <v>0</v>
      </c>
      <c r="L602" s="3">
        <v>0</v>
      </c>
      <c r="M602" s="3">
        <v>0</v>
      </c>
      <c r="N602" s="93">
        <f t="shared" si="103"/>
        <v>13</v>
      </c>
      <c r="O602" s="93">
        <f t="shared" si="104"/>
        <v>13</v>
      </c>
      <c r="P602" s="211"/>
      <c r="Q602" s="211"/>
      <c r="R602" s="246"/>
      <c r="S602" s="246"/>
      <c r="T602" s="246"/>
    </row>
    <row r="603" spans="2:20" ht="37.5" customHeight="1">
      <c r="B603" s="18" t="s">
        <v>120</v>
      </c>
      <c r="C603" s="118" t="s">
        <v>1047</v>
      </c>
      <c r="D603" s="133">
        <f>D604+D605+D606+D607+D608+D609</f>
        <v>0</v>
      </c>
      <c r="E603" s="133">
        <f aca="true" t="shared" si="105" ref="E603:M603">E604+E605+E606+E607+E608+E609</f>
        <v>0</v>
      </c>
      <c r="F603" s="133">
        <f t="shared" si="105"/>
        <v>0</v>
      </c>
      <c r="G603" s="133">
        <f t="shared" si="105"/>
        <v>0</v>
      </c>
      <c r="H603" s="133">
        <f t="shared" si="105"/>
        <v>0</v>
      </c>
      <c r="I603" s="133">
        <f t="shared" si="105"/>
        <v>0</v>
      </c>
      <c r="J603" s="133">
        <f t="shared" si="105"/>
        <v>0</v>
      </c>
      <c r="K603" s="133">
        <f t="shared" si="105"/>
        <v>0</v>
      </c>
      <c r="L603" s="133">
        <f t="shared" si="105"/>
        <v>0</v>
      </c>
      <c r="M603" s="133">
        <f t="shared" si="105"/>
        <v>0</v>
      </c>
      <c r="N603" s="95">
        <f>D603+F603+H603+J603+L603</f>
        <v>0</v>
      </c>
      <c r="O603" s="95">
        <f>E603+G603+I603+K603+M603</f>
        <v>0</v>
      </c>
      <c r="P603" s="48" t="s">
        <v>1048</v>
      </c>
      <c r="Q603" s="48" t="s">
        <v>130</v>
      </c>
      <c r="R603" s="49" t="s">
        <v>647</v>
      </c>
      <c r="S603" s="49">
        <v>55</v>
      </c>
      <c r="T603" s="49">
        <v>55</v>
      </c>
    </row>
    <row r="604" spans="2:20" ht="39" customHeight="1">
      <c r="B604" s="2" t="s">
        <v>11</v>
      </c>
      <c r="C604" s="92" t="s">
        <v>1035</v>
      </c>
      <c r="D604" s="93">
        <v>0</v>
      </c>
      <c r="E604" s="93">
        <v>0</v>
      </c>
      <c r="F604" s="93">
        <v>0</v>
      </c>
      <c r="G604" s="93">
        <v>0</v>
      </c>
      <c r="H604" s="124">
        <v>0</v>
      </c>
      <c r="I604" s="3">
        <v>0</v>
      </c>
      <c r="J604" s="93">
        <v>0</v>
      </c>
      <c r="K604" s="93">
        <v>0</v>
      </c>
      <c r="L604" s="3">
        <v>0</v>
      </c>
      <c r="M604" s="3">
        <v>0</v>
      </c>
      <c r="N604" s="95">
        <f t="shared" si="103"/>
        <v>0</v>
      </c>
      <c r="O604" s="95">
        <f t="shared" si="104"/>
        <v>0</v>
      </c>
      <c r="P604" s="50" t="s">
        <v>1049</v>
      </c>
      <c r="Q604" s="50" t="s">
        <v>706</v>
      </c>
      <c r="R604" s="66" t="s">
        <v>651</v>
      </c>
      <c r="S604" s="66">
        <v>30</v>
      </c>
      <c r="T604" s="66">
        <v>30</v>
      </c>
    </row>
    <row r="605" spans="2:20" ht="24.75" customHeight="1">
      <c r="B605" s="2" t="s">
        <v>13</v>
      </c>
      <c r="C605" s="92" t="s">
        <v>1036</v>
      </c>
      <c r="D605" s="93">
        <v>0</v>
      </c>
      <c r="E605" s="93">
        <v>0</v>
      </c>
      <c r="F605" s="93">
        <v>0</v>
      </c>
      <c r="G605" s="93">
        <v>0</v>
      </c>
      <c r="H605" s="124">
        <v>0</v>
      </c>
      <c r="I605" s="3">
        <v>0</v>
      </c>
      <c r="J605" s="93">
        <v>0</v>
      </c>
      <c r="K605" s="93">
        <v>0</v>
      </c>
      <c r="L605" s="3">
        <v>0</v>
      </c>
      <c r="M605" s="3">
        <v>0</v>
      </c>
      <c r="N605" s="93">
        <f t="shared" si="103"/>
        <v>0</v>
      </c>
      <c r="O605" s="93">
        <f t="shared" si="104"/>
        <v>0</v>
      </c>
      <c r="P605" s="51" t="s">
        <v>1050</v>
      </c>
      <c r="Q605" s="51" t="s">
        <v>130</v>
      </c>
      <c r="R605" s="52" t="s">
        <v>131</v>
      </c>
      <c r="S605" s="52">
        <v>100</v>
      </c>
      <c r="T605" s="52">
        <v>100</v>
      </c>
    </row>
    <row r="606" spans="2:20" ht="61.5" customHeight="1">
      <c r="B606" s="2" t="s">
        <v>15</v>
      </c>
      <c r="C606" s="92" t="s">
        <v>1037</v>
      </c>
      <c r="D606" s="93">
        <v>0</v>
      </c>
      <c r="E606" s="93">
        <v>0</v>
      </c>
      <c r="F606" s="93">
        <v>0</v>
      </c>
      <c r="G606" s="93">
        <v>0</v>
      </c>
      <c r="H606" s="124">
        <v>0</v>
      </c>
      <c r="I606" s="3">
        <v>0</v>
      </c>
      <c r="J606" s="93">
        <v>0</v>
      </c>
      <c r="K606" s="93">
        <v>0</v>
      </c>
      <c r="L606" s="3">
        <v>0</v>
      </c>
      <c r="M606" s="3">
        <v>0</v>
      </c>
      <c r="N606" s="93">
        <f t="shared" si="103"/>
        <v>0</v>
      </c>
      <c r="O606" s="93">
        <f t="shared" si="104"/>
        <v>0</v>
      </c>
      <c r="P606" s="51" t="s">
        <v>1051</v>
      </c>
      <c r="Q606" s="51" t="s">
        <v>130</v>
      </c>
      <c r="R606" s="52" t="s">
        <v>204</v>
      </c>
      <c r="S606" s="52">
        <v>5</v>
      </c>
      <c r="T606" s="52">
        <v>5</v>
      </c>
    </row>
    <row r="607" spans="2:20" ht="22.5" customHeight="1">
      <c r="B607" s="2" t="s">
        <v>18</v>
      </c>
      <c r="C607" s="92" t="s">
        <v>1038</v>
      </c>
      <c r="D607" s="93">
        <v>0</v>
      </c>
      <c r="E607" s="93">
        <v>0</v>
      </c>
      <c r="F607" s="93">
        <v>0</v>
      </c>
      <c r="G607" s="93">
        <v>0</v>
      </c>
      <c r="H607" s="124">
        <v>0</v>
      </c>
      <c r="I607" s="3">
        <v>0</v>
      </c>
      <c r="J607" s="93">
        <v>0</v>
      </c>
      <c r="K607" s="93">
        <v>0</v>
      </c>
      <c r="L607" s="3">
        <v>0</v>
      </c>
      <c r="M607" s="3">
        <v>0</v>
      </c>
      <c r="N607" s="93">
        <f t="shared" si="103"/>
        <v>0</v>
      </c>
      <c r="O607" s="93">
        <f t="shared" si="104"/>
        <v>0</v>
      </c>
      <c r="P607" s="210" t="s">
        <v>1052</v>
      </c>
      <c r="Q607" s="210" t="s">
        <v>472</v>
      </c>
      <c r="R607" s="245" t="s">
        <v>204</v>
      </c>
      <c r="S607" s="245">
        <v>1</v>
      </c>
      <c r="T607" s="245">
        <v>1</v>
      </c>
    </row>
    <row r="608" spans="2:20" ht="28.5" customHeight="1">
      <c r="B608" s="2" t="s">
        <v>20</v>
      </c>
      <c r="C608" s="92" t="s">
        <v>1039</v>
      </c>
      <c r="D608" s="93">
        <v>0</v>
      </c>
      <c r="E608" s="93">
        <v>0</v>
      </c>
      <c r="F608" s="93">
        <v>0</v>
      </c>
      <c r="G608" s="93">
        <v>0</v>
      </c>
      <c r="H608" s="124">
        <v>0</v>
      </c>
      <c r="I608" s="3">
        <v>0</v>
      </c>
      <c r="J608" s="93">
        <v>0</v>
      </c>
      <c r="K608" s="93">
        <v>0</v>
      </c>
      <c r="L608" s="3">
        <v>0</v>
      </c>
      <c r="M608" s="3">
        <v>0</v>
      </c>
      <c r="N608" s="93">
        <f t="shared" si="103"/>
        <v>0</v>
      </c>
      <c r="O608" s="93">
        <f t="shared" si="104"/>
        <v>0</v>
      </c>
      <c r="P608" s="211"/>
      <c r="Q608" s="211"/>
      <c r="R608" s="246"/>
      <c r="S608" s="246"/>
      <c r="T608" s="246"/>
    </row>
    <row r="609" spans="2:20" ht="36" customHeight="1">
      <c r="B609" s="2" t="s">
        <v>22</v>
      </c>
      <c r="C609" s="92" t="s">
        <v>1040</v>
      </c>
      <c r="D609" s="93">
        <v>0</v>
      </c>
      <c r="E609" s="93">
        <v>0</v>
      </c>
      <c r="F609" s="93">
        <v>0</v>
      </c>
      <c r="G609" s="93">
        <v>0</v>
      </c>
      <c r="H609" s="124">
        <v>0</v>
      </c>
      <c r="I609" s="3">
        <v>0</v>
      </c>
      <c r="J609" s="93">
        <v>0</v>
      </c>
      <c r="K609" s="93">
        <v>0</v>
      </c>
      <c r="L609" s="3">
        <v>0</v>
      </c>
      <c r="M609" s="3">
        <v>0</v>
      </c>
      <c r="N609" s="93">
        <f t="shared" si="103"/>
        <v>0</v>
      </c>
      <c r="O609" s="93">
        <f t="shared" si="104"/>
        <v>0</v>
      </c>
      <c r="P609" s="211"/>
      <c r="Q609" s="211"/>
      <c r="R609" s="246"/>
      <c r="S609" s="246"/>
      <c r="T609" s="246"/>
    </row>
    <row r="610" spans="2:20" ht="27" customHeight="1">
      <c r="B610" s="18" t="s">
        <v>123</v>
      </c>
      <c r="C610" s="118" t="s">
        <v>1053</v>
      </c>
      <c r="D610" s="133">
        <f>D611</f>
        <v>0</v>
      </c>
      <c r="E610" s="133">
        <f aca="true" t="shared" si="106" ref="E610:M610">E611</f>
        <v>0</v>
      </c>
      <c r="F610" s="133">
        <f t="shared" si="106"/>
        <v>0</v>
      </c>
      <c r="G610" s="133">
        <f t="shared" si="106"/>
        <v>0</v>
      </c>
      <c r="H610" s="133">
        <f t="shared" si="106"/>
        <v>0</v>
      </c>
      <c r="I610" s="133">
        <f t="shared" si="106"/>
        <v>0</v>
      </c>
      <c r="J610" s="133">
        <f t="shared" si="106"/>
        <v>0</v>
      </c>
      <c r="K610" s="133">
        <f t="shared" si="106"/>
        <v>0</v>
      </c>
      <c r="L610" s="133">
        <f t="shared" si="106"/>
        <v>0</v>
      </c>
      <c r="M610" s="133">
        <f t="shared" si="106"/>
        <v>0</v>
      </c>
      <c r="N610" s="95">
        <f>D610+F610+H610+J610+L610</f>
        <v>0</v>
      </c>
      <c r="O610" s="95">
        <f>E610+G610+I610+K610+M610</f>
        <v>0</v>
      </c>
      <c r="P610" s="48" t="s">
        <v>1054</v>
      </c>
      <c r="Q610" s="48" t="s">
        <v>130</v>
      </c>
      <c r="R610" s="49" t="s">
        <v>204</v>
      </c>
      <c r="S610" s="49" t="s">
        <v>204</v>
      </c>
      <c r="T610" s="49">
        <v>0</v>
      </c>
    </row>
    <row r="611" spans="2:20" ht="35.25" customHeight="1">
      <c r="B611" s="2" t="s">
        <v>26</v>
      </c>
      <c r="C611" s="92" t="s">
        <v>1041</v>
      </c>
      <c r="D611" s="93">
        <v>0</v>
      </c>
      <c r="E611" s="93">
        <v>0</v>
      </c>
      <c r="F611" s="93">
        <v>0</v>
      </c>
      <c r="G611" s="93">
        <v>0</v>
      </c>
      <c r="H611" s="124">
        <v>0</v>
      </c>
      <c r="I611" s="3">
        <v>0</v>
      </c>
      <c r="J611" s="93">
        <v>0</v>
      </c>
      <c r="K611" s="93">
        <v>0</v>
      </c>
      <c r="L611" s="3">
        <v>0</v>
      </c>
      <c r="M611" s="3">
        <v>0</v>
      </c>
      <c r="N611" s="93">
        <f t="shared" si="103"/>
        <v>0</v>
      </c>
      <c r="O611" s="93">
        <f t="shared" si="104"/>
        <v>0</v>
      </c>
      <c r="P611" s="50" t="s">
        <v>1055</v>
      </c>
      <c r="Q611" s="50" t="s">
        <v>130</v>
      </c>
      <c r="R611" s="66" t="s">
        <v>204</v>
      </c>
      <c r="S611" s="66">
        <v>100</v>
      </c>
      <c r="T611" s="66">
        <v>100</v>
      </c>
    </row>
    <row r="612" spans="2:20" ht="27" customHeight="1">
      <c r="B612" s="18" t="s">
        <v>122</v>
      </c>
      <c r="C612" s="118" t="s">
        <v>1056</v>
      </c>
      <c r="D612" s="133">
        <f aca="true" t="shared" si="107" ref="D612:M612">D613</f>
        <v>0</v>
      </c>
      <c r="E612" s="133">
        <f t="shared" si="107"/>
        <v>0</v>
      </c>
      <c r="F612" s="133">
        <f t="shared" si="107"/>
        <v>0</v>
      </c>
      <c r="G612" s="133">
        <f t="shared" si="107"/>
        <v>0</v>
      </c>
      <c r="H612" s="133">
        <f t="shared" si="107"/>
        <v>0</v>
      </c>
      <c r="I612" s="133">
        <f t="shared" si="107"/>
        <v>0</v>
      </c>
      <c r="J612" s="133">
        <f t="shared" si="107"/>
        <v>0</v>
      </c>
      <c r="K612" s="133">
        <f t="shared" si="107"/>
        <v>0</v>
      </c>
      <c r="L612" s="133">
        <f t="shared" si="107"/>
        <v>0</v>
      </c>
      <c r="M612" s="133">
        <f t="shared" si="107"/>
        <v>0</v>
      </c>
      <c r="N612" s="95">
        <f>D612+F612+H612+J612+L612</f>
        <v>0</v>
      </c>
      <c r="O612" s="95">
        <f>E612+G612+I612+K612+M612</f>
        <v>0</v>
      </c>
      <c r="P612" s="210" t="s">
        <v>1057</v>
      </c>
      <c r="Q612" s="210" t="s">
        <v>676</v>
      </c>
      <c r="R612" s="245" t="s">
        <v>17</v>
      </c>
      <c r="S612" s="245" t="s">
        <v>204</v>
      </c>
      <c r="T612" s="245">
        <v>0</v>
      </c>
    </row>
    <row r="613" spans="2:20" ht="27" customHeight="1">
      <c r="B613" s="2" t="s">
        <v>30</v>
      </c>
      <c r="C613" s="92" t="s">
        <v>1042</v>
      </c>
      <c r="D613" s="93">
        <v>0</v>
      </c>
      <c r="E613" s="93">
        <v>0</v>
      </c>
      <c r="F613" s="93">
        <v>0</v>
      </c>
      <c r="G613" s="93">
        <v>0</v>
      </c>
      <c r="H613" s="124">
        <v>0</v>
      </c>
      <c r="I613" s="3">
        <v>0</v>
      </c>
      <c r="J613" s="93">
        <v>0</v>
      </c>
      <c r="K613" s="93">
        <v>0</v>
      </c>
      <c r="L613" s="3">
        <v>0</v>
      </c>
      <c r="M613" s="3">
        <v>0</v>
      </c>
      <c r="N613" s="93">
        <f t="shared" si="103"/>
        <v>0</v>
      </c>
      <c r="O613" s="93">
        <f t="shared" si="104"/>
        <v>0</v>
      </c>
      <c r="P613" s="211"/>
      <c r="Q613" s="211"/>
      <c r="R613" s="246"/>
      <c r="S613" s="246"/>
      <c r="T613" s="246"/>
    </row>
    <row r="614" spans="2:20" ht="29.25" customHeight="1">
      <c r="B614" s="241" t="s">
        <v>105</v>
      </c>
      <c r="C614" s="242"/>
      <c r="D614" s="108">
        <f>D597+D603+D610+D612</f>
        <v>0</v>
      </c>
      <c r="E614" s="108">
        <f aca="true" t="shared" si="108" ref="E614:M614">E597+E603+E610+E612</f>
        <v>0</v>
      </c>
      <c r="F614" s="108">
        <f t="shared" si="108"/>
        <v>0</v>
      </c>
      <c r="G614" s="108">
        <f t="shared" si="108"/>
        <v>0</v>
      </c>
      <c r="H614" s="108">
        <f t="shared" si="108"/>
        <v>50</v>
      </c>
      <c r="I614" s="108">
        <f t="shared" si="108"/>
        <v>21</v>
      </c>
      <c r="J614" s="108">
        <f t="shared" si="108"/>
        <v>0</v>
      </c>
      <c r="K614" s="108">
        <f t="shared" si="108"/>
        <v>0</v>
      </c>
      <c r="L614" s="108">
        <f t="shared" si="108"/>
        <v>0</v>
      </c>
      <c r="M614" s="108">
        <f t="shared" si="108"/>
        <v>0</v>
      </c>
      <c r="N614" s="108">
        <f t="shared" si="103"/>
        <v>50</v>
      </c>
      <c r="O614" s="108">
        <f t="shared" si="104"/>
        <v>21</v>
      </c>
      <c r="P614" s="14"/>
      <c r="Q614" s="14"/>
      <c r="R614" s="14"/>
      <c r="S614" s="14"/>
      <c r="T614" s="14"/>
    </row>
    <row r="615" spans="2:20" ht="40.5" customHeight="1">
      <c r="B615" s="199" t="s">
        <v>1339</v>
      </c>
      <c r="C615" s="202"/>
      <c r="D615" s="202"/>
      <c r="E615" s="202"/>
      <c r="F615" s="202"/>
      <c r="G615" s="202"/>
      <c r="H615" s="202"/>
      <c r="I615" s="202"/>
      <c r="J615" s="202"/>
      <c r="K615" s="202"/>
      <c r="L615" s="202"/>
      <c r="M615" s="202"/>
      <c r="N615" s="202"/>
      <c r="O615" s="202"/>
      <c r="P615" s="202"/>
      <c r="Q615" s="202"/>
      <c r="R615" s="202"/>
      <c r="S615" s="202"/>
      <c r="T615" s="203"/>
    </row>
    <row r="616" spans="2:20" ht="40.5" customHeight="1">
      <c r="B616" s="232" t="s">
        <v>0</v>
      </c>
      <c r="C616" s="232" t="s">
        <v>1</v>
      </c>
      <c r="D616" s="235" t="s">
        <v>272</v>
      </c>
      <c r="E616" s="236"/>
      <c r="F616" s="237" t="s">
        <v>106</v>
      </c>
      <c r="G616" s="238"/>
      <c r="H616" s="230" t="s">
        <v>109</v>
      </c>
      <c r="I616" s="231"/>
      <c r="J616" s="239" t="s">
        <v>900</v>
      </c>
      <c r="K616" s="240"/>
      <c r="L616" s="230" t="s">
        <v>110</v>
      </c>
      <c r="M616" s="231"/>
      <c r="N616" s="230" t="s">
        <v>154</v>
      </c>
      <c r="O616" s="231"/>
      <c r="P616" s="229" t="s">
        <v>111</v>
      </c>
      <c r="Q616" s="229" t="s">
        <v>112</v>
      </c>
      <c r="R616" s="229" t="s">
        <v>113</v>
      </c>
      <c r="S616" s="229" t="s">
        <v>114</v>
      </c>
      <c r="T616" s="229" t="s">
        <v>115</v>
      </c>
    </row>
    <row r="617" spans="2:20" ht="71.25" customHeight="1">
      <c r="B617" s="233"/>
      <c r="C617" s="234"/>
      <c r="D617" s="6" t="s">
        <v>2</v>
      </c>
      <c r="E617" s="6" t="s">
        <v>3</v>
      </c>
      <c r="F617" s="5" t="s">
        <v>2</v>
      </c>
      <c r="G617" s="7" t="s">
        <v>3</v>
      </c>
      <c r="H617" s="6" t="s">
        <v>2</v>
      </c>
      <c r="I617" s="6" t="s">
        <v>3</v>
      </c>
      <c r="J617" s="6" t="s">
        <v>2</v>
      </c>
      <c r="K617" s="6" t="s">
        <v>3</v>
      </c>
      <c r="L617" s="6" t="s">
        <v>2</v>
      </c>
      <c r="M617" s="6" t="s">
        <v>3</v>
      </c>
      <c r="N617" s="6" t="s">
        <v>2</v>
      </c>
      <c r="O617" s="6" t="s">
        <v>3</v>
      </c>
      <c r="P617" s="204"/>
      <c r="Q617" s="204"/>
      <c r="R617" s="204"/>
      <c r="S617" s="204"/>
      <c r="T617" s="204"/>
    </row>
    <row r="618" spans="2:20" ht="57.75" customHeight="1">
      <c r="B618" s="13" t="s">
        <v>4</v>
      </c>
      <c r="C618" s="13" t="s">
        <v>5</v>
      </c>
      <c r="D618" s="13" t="s">
        <v>6</v>
      </c>
      <c r="E618" s="13" t="s">
        <v>449</v>
      </c>
      <c r="F618" s="13" t="s">
        <v>7</v>
      </c>
      <c r="G618" s="13" t="s">
        <v>8</v>
      </c>
      <c r="H618" s="13" t="s">
        <v>770</v>
      </c>
      <c r="I618" s="13" t="s">
        <v>771</v>
      </c>
      <c r="J618" s="13" t="s">
        <v>107</v>
      </c>
      <c r="K618" s="13" t="s">
        <v>772</v>
      </c>
      <c r="L618" s="13" t="s">
        <v>773</v>
      </c>
      <c r="M618" s="13" t="s">
        <v>108</v>
      </c>
      <c r="N618" s="13" t="s">
        <v>774</v>
      </c>
      <c r="O618" s="13" t="s">
        <v>775</v>
      </c>
      <c r="P618" s="13" t="s">
        <v>620</v>
      </c>
      <c r="Q618" s="13" t="s">
        <v>776</v>
      </c>
      <c r="R618" s="13" t="s">
        <v>777</v>
      </c>
      <c r="S618" s="13" t="s">
        <v>934</v>
      </c>
      <c r="T618" s="13" t="s">
        <v>935</v>
      </c>
    </row>
    <row r="619" spans="2:20" ht="14.25" customHeight="1">
      <c r="B619" s="205" t="s">
        <v>1058</v>
      </c>
      <c r="C619" s="206"/>
      <c r="D619" s="206"/>
      <c r="E619" s="206"/>
      <c r="F619" s="206"/>
      <c r="G619" s="206"/>
      <c r="H619" s="206"/>
      <c r="I619" s="206"/>
      <c r="J619" s="206"/>
      <c r="K619" s="206"/>
      <c r="L619" s="206"/>
      <c r="M619" s="206"/>
      <c r="N619" s="206"/>
      <c r="O619" s="206"/>
      <c r="P619" s="206"/>
      <c r="Q619" s="206"/>
      <c r="R619" s="206"/>
      <c r="S619" s="206"/>
      <c r="T619" s="206"/>
    </row>
    <row r="620" spans="2:20" ht="24" customHeight="1">
      <c r="B620" s="217" t="s">
        <v>1059</v>
      </c>
      <c r="C620" s="218"/>
      <c r="D620" s="218"/>
      <c r="E620" s="218"/>
      <c r="F620" s="218"/>
      <c r="G620" s="218"/>
      <c r="H620" s="218"/>
      <c r="I620" s="218"/>
      <c r="J620" s="218"/>
      <c r="K620" s="218"/>
      <c r="L620" s="218"/>
      <c r="M620" s="218"/>
      <c r="N620" s="218"/>
      <c r="O620" s="218"/>
      <c r="P620" s="218"/>
      <c r="Q620" s="218"/>
      <c r="R620" s="218"/>
      <c r="S620" s="218"/>
      <c r="T620" s="218"/>
    </row>
    <row r="621" spans="2:20" ht="25.5" customHeight="1">
      <c r="B621" s="18" t="s">
        <v>118</v>
      </c>
      <c r="C621" s="118" t="s">
        <v>1074</v>
      </c>
      <c r="D621" s="133">
        <f aca="true" t="shared" si="109" ref="D621:M621">D622</f>
        <v>0</v>
      </c>
      <c r="E621" s="133">
        <f t="shared" si="109"/>
        <v>0</v>
      </c>
      <c r="F621" s="133">
        <f t="shared" si="109"/>
        <v>0</v>
      </c>
      <c r="G621" s="133">
        <f t="shared" si="109"/>
        <v>0</v>
      </c>
      <c r="H621" s="133">
        <f t="shared" si="109"/>
        <v>211</v>
      </c>
      <c r="I621" s="133">
        <f t="shared" si="109"/>
        <v>210.8</v>
      </c>
      <c r="J621" s="133">
        <f t="shared" si="109"/>
        <v>0</v>
      </c>
      <c r="K621" s="133">
        <f t="shared" si="109"/>
        <v>0</v>
      </c>
      <c r="L621" s="133">
        <f t="shared" si="109"/>
        <v>0</v>
      </c>
      <c r="M621" s="133">
        <f t="shared" si="109"/>
        <v>0</v>
      </c>
      <c r="N621" s="95">
        <f aca="true" t="shared" si="110" ref="N621:O624">D621+F621+H621+J621+L621</f>
        <v>211</v>
      </c>
      <c r="O621" s="95">
        <f t="shared" si="110"/>
        <v>210.8</v>
      </c>
      <c r="P621" s="48" t="s">
        <v>1075</v>
      </c>
      <c r="Q621" s="48" t="s">
        <v>130</v>
      </c>
      <c r="R621" s="49" t="s">
        <v>204</v>
      </c>
      <c r="S621" s="49">
        <v>0</v>
      </c>
      <c r="T621" s="49">
        <v>0</v>
      </c>
    </row>
    <row r="622" spans="2:20" ht="52.5" customHeight="1">
      <c r="B622" s="2" t="s">
        <v>9</v>
      </c>
      <c r="C622" s="92" t="s">
        <v>1060</v>
      </c>
      <c r="D622" s="93">
        <v>0</v>
      </c>
      <c r="E622" s="93">
        <v>0</v>
      </c>
      <c r="F622" s="93">
        <v>0</v>
      </c>
      <c r="G622" s="93">
        <v>0</v>
      </c>
      <c r="H622" s="124">
        <v>211</v>
      </c>
      <c r="I622" s="3">
        <v>210.8</v>
      </c>
      <c r="J622" s="93">
        <v>0</v>
      </c>
      <c r="K622" s="93">
        <v>0</v>
      </c>
      <c r="L622" s="93">
        <v>0</v>
      </c>
      <c r="M622" s="93">
        <v>0</v>
      </c>
      <c r="N622" s="93">
        <f t="shared" si="110"/>
        <v>211</v>
      </c>
      <c r="O622" s="93">
        <f t="shared" si="110"/>
        <v>210.8</v>
      </c>
      <c r="P622" s="50" t="s">
        <v>1076</v>
      </c>
      <c r="Q622" s="50" t="s">
        <v>130</v>
      </c>
      <c r="R622" s="66" t="s">
        <v>17</v>
      </c>
      <c r="S622" s="66">
        <v>2</v>
      </c>
      <c r="T622" s="66">
        <v>2</v>
      </c>
    </row>
    <row r="623" spans="2:20" ht="57.75" customHeight="1">
      <c r="B623" s="18" t="s">
        <v>120</v>
      </c>
      <c r="C623" s="118" t="s">
        <v>1077</v>
      </c>
      <c r="D623" s="133">
        <f aca="true" t="shared" si="111" ref="D623:M623">D624</f>
        <v>0</v>
      </c>
      <c r="E623" s="133">
        <f t="shared" si="111"/>
        <v>0</v>
      </c>
      <c r="F623" s="133">
        <f t="shared" si="111"/>
        <v>0</v>
      </c>
      <c r="G623" s="133">
        <f t="shared" si="111"/>
        <v>0</v>
      </c>
      <c r="H623" s="133">
        <f t="shared" si="111"/>
        <v>0</v>
      </c>
      <c r="I623" s="133">
        <f t="shared" si="111"/>
        <v>0</v>
      </c>
      <c r="J623" s="133">
        <f t="shared" si="111"/>
        <v>0</v>
      </c>
      <c r="K623" s="133">
        <f t="shared" si="111"/>
        <v>0</v>
      </c>
      <c r="L623" s="133">
        <f t="shared" si="111"/>
        <v>0</v>
      </c>
      <c r="M623" s="133">
        <f t="shared" si="111"/>
        <v>0</v>
      </c>
      <c r="N623" s="95">
        <f t="shared" si="110"/>
        <v>0</v>
      </c>
      <c r="O623" s="95">
        <f t="shared" si="110"/>
        <v>0</v>
      </c>
      <c r="P623" s="210" t="s">
        <v>1078</v>
      </c>
      <c r="Q623" s="210" t="s">
        <v>130</v>
      </c>
      <c r="R623" s="245" t="s">
        <v>131</v>
      </c>
      <c r="S623" s="245">
        <v>99.8</v>
      </c>
      <c r="T623" s="245">
        <v>12.5</v>
      </c>
    </row>
    <row r="624" spans="2:20" ht="24.75" customHeight="1">
      <c r="B624" s="2" t="s">
        <v>11</v>
      </c>
      <c r="C624" s="92" t="s">
        <v>1061</v>
      </c>
      <c r="D624" s="93">
        <v>0</v>
      </c>
      <c r="E624" s="93">
        <v>0</v>
      </c>
      <c r="F624" s="93">
        <v>0</v>
      </c>
      <c r="G624" s="93">
        <v>0</v>
      </c>
      <c r="H624" s="124">
        <v>0</v>
      </c>
      <c r="I624" s="3">
        <v>0</v>
      </c>
      <c r="J624" s="93">
        <v>0</v>
      </c>
      <c r="K624" s="93">
        <v>0</v>
      </c>
      <c r="L624" s="93">
        <v>0</v>
      </c>
      <c r="M624" s="93">
        <v>0</v>
      </c>
      <c r="N624" s="93">
        <f t="shared" si="110"/>
        <v>0</v>
      </c>
      <c r="O624" s="93">
        <f t="shared" si="110"/>
        <v>0</v>
      </c>
      <c r="P624" s="211"/>
      <c r="Q624" s="211"/>
      <c r="R624" s="246"/>
      <c r="S624" s="246"/>
      <c r="T624" s="246"/>
    </row>
    <row r="625" spans="2:20" ht="14.25" customHeight="1">
      <c r="B625" s="18" t="s">
        <v>123</v>
      </c>
      <c r="C625" s="118" t="s">
        <v>1079</v>
      </c>
      <c r="D625" s="133">
        <v>0</v>
      </c>
      <c r="E625" s="133">
        <v>0</v>
      </c>
      <c r="F625" s="133">
        <v>0</v>
      </c>
      <c r="G625" s="133">
        <v>0</v>
      </c>
      <c r="H625" s="133">
        <v>0</v>
      </c>
      <c r="I625" s="133">
        <v>0</v>
      </c>
      <c r="J625" s="133">
        <v>0</v>
      </c>
      <c r="K625" s="133">
        <v>0</v>
      </c>
      <c r="L625" s="133">
        <v>0</v>
      </c>
      <c r="M625" s="133">
        <v>0</v>
      </c>
      <c r="N625" s="95">
        <v>0</v>
      </c>
      <c r="O625" s="95">
        <v>0</v>
      </c>
      <c r="P625" s="48" t="s">
        <v>1081</v>
      </c>
      <c r="Q625" s="48" t="s">
        <v>130</v>
      </c>
      <c r="R625" s="49" t="s">
        <v>17</v>
      </c>
      <c r="S625" s="49">
        <v>2</v>
      </c>
      <c r="T625" s="49">
        <v>0</v>
      </c>
    </row>
    <row r="626" spans="2:20" ht="71.25" customHeight="1">
      <c r="B626" s="18" t="s">
        <v>122</v>
      </c>
      <c r="C626" s="118" t="s">
        <v>1080</v>
      </c>
      <c r="D626" s="133">
        <v>0</v>
      </c>
      <c r="E626" s="133">
        <v>0</v>
      </c>
      <c r="F626" s="133">
        <v>0</v>
      </c>
      <c r="G626" s="133">
        <v>0</v>
      </c>
      <c r="H626" s="133">
        <v>0</v>
      </c>
      <c r="I626" s="133">
        <v>0</v>
      </c>
      <c r="J626" s="133">
        <v>0</v>
      </c>
      <c r="K626" s="133">
        <v>0</v>
      </c>
      <c r="L626" s="133">
        <v>0</v>
      </c>
      <c r="M626" s="133">
        <v>0</v>
      </c>
      <c r="N626" s="95">
        <v>0</v>
      </c>
      <c r="O626" s="95">
        <v>0</v>
      </c>
      <c r="P626" s="50" t="s">
        <v>1082</v>
      </c>
      <c r="Q626" s="50" t="s">
        <v>130</v>
      </c>
      <c r="R626" s="66" t="s">
        <v>1083</v>
      </c>
      <c r="S626" s="66">
        <v>73.9</v>
      </c>
      <c r="T626" s="66">
        <v>77.8</v>
      </c>
    </row>
    <row r="627" spans="2:20" ht="45" customHeight="1">
      <c r="B627" s="18" t="s">
        <v>126</v>
      </c>
      <c r="C627" s="118" t="s">
        <v>1084</v>
      </c>
      <c r="D627" s="133">
        <f aca="true" t="shared" si="112" ref="D627:M627">D628</f>
        <v>0</v>
      </c>
      <c r="E627" s="133">
        <f t="shared" si="112"/>
        <v>0</v>
      </c>
      <c r="F627" s="133">
        <f t="shared" si="112"/>
        <v>0</v>
      </c>
      <c r="G627" s="133">
        <f t="shared" si="112"/>
        <v>0</v>
      </c>
      <c r="H627" s="133">
        <f t="shared" si="112"/>
        <v>0</v>
      </c>
      <c r="I627" s="133">
        <f t="shared" si="112"/>
        <v>0</v>
      </c>
      <c r="J627" s="133">
        <f t="shared" si="112"/>
        <v>0</v>
      </c>
      <c r="K627" s="133">
        <f t="shared" si="112"/>
        <v>0</v>
      </c>
      <c r="L627" s="133">
        <f t="shared" si="112"/>
        <v>0</v>
      </c>
      <c r="M627" s="133">
        <f t="shared" si="112"/>
        <v>0</v>
      </c>
      <c r="N627" s="95">
        <f aca="true" t="shared" si="113" ref="N627:O631">D627+F627+H627+J627+L627</f>
        <v>0</v>
      </c>
      <c r="O627" s="95">
        <f t="shared" si="113"/>
        <v>0</v>
      </c>
      <c r="P627" s="210" t="s">
        <v>1085</v>
      </c>
      <c r="Q627" s="210" t="s">
        <v>130</v>
      </c>
      <c r="R627" s="245" t="s">
        <v>1086</v>
      </c>
      <c r="S627" s="245">
        <v>40</v>
      </c>
      <c r="T627" s="245">
        <v>51</v>
      </c>
    </row>
    <row r="628" spans="2:20" ht="48.75" customHeight="1">
      <c r="B628" s="2" t="s">
        <v>32</v>
      </c>
      <c r="C628" s="92" t="s">
        <v>1062</v>
      </c>
      <c r="D628" s="93">
        <v>0</v>
      </c>
      <c r="E628" s="93">
        <v>0</v>
      </c>
      <c r="F628" s="93">
        <v>0</v>
      </c>
      <c r="G628" s="93">
        <v>0</v>
      </c>
      <c r="H628" s="124">
        <v>0</v>
      </c>
      <c r="I628" s="3">
        <v>0</v>
      </c>
      <c r="J628" s="93">
        <v>0</v>
      </c>
      <c r="K628" s="93">
        <v>0</v>
      </c>
      <c r="L628" s="93">
        <v>0</v>
      </c>
      <c r="M628" s="93">
        <v>0</v>
      </c>
      <c r="N628" s="93">
        <f t="shared" si="113"/>
        <v>0</v>
      </c>
      <c r="O628" s="93">
        <f t="shared" si="113"/>
        <v>0</v>
      </c>
      <c r="P628" s="211"/>
      <c r="Q628" s="211"/>
      <c r="R628" s="246"/>
      <c r="S628" s="246"/>
      <c r="T628" s="246"/>
    </row>
    <row r="629" spans="2:20" ht="14.25" customHeight="1">
      <c r="B629" s="18" t="s">
        <v>331</v>
      </c>
      <c r="C629" s="118" t="s">
        <v>1087</v>
      </c>
      <c r="D629" s="133">
        <f aca="true" t="shared" si="114" ref="D629:M629">D630</f>
        <v>0</v>
      </c>
      <c r="E629" s="133">
        <f t="shared" si="114"/>
        <v>0</v>
      </c>
      <c r="F629" s="133">
        <f t="shared" si="114"/>
        <v>0</v>
      </c>
      <c r="G629" s="133">
        <f t="shared" si="114"/>
        <v>0</v>
      </c>
      <c r="H629" s="133">
        <f t="shared" si="114"/>
        <v>0</v>
      </c>
      <c r="I629" s="133">
        <f t="shared" si="114"/>
        <v>0</v>
      </c>
      <c r="J629" s="133">
        <f t="shared" si="114"/>
        <v>0</v>
      </c>
      <c r="K629" s="133">
        <f t="shared" si="114"/>
        <v>0</v>
      </c>
      <c r="L629" s="133">
        <f t="shared" si="114"/>
        <v>0</v>
      </c>
      <c r="M629" s="133">
        <f t="shared" si="114"/>
        <v>0</v>
      </c>
      <c r="N629" s="95">
        <f t="shared" si="113"/>
        <v>0</v>
      </c>
      <c r="O629" s="95">
        <f t="shared" si="113"/>
        <v>0</v>
      </c>
      <c r="P629" s="210" t="s">
        <v>1088</v>
      </c>
      <c r="Q629" s="210" t="s">
        <v>130</v>
      </c>
      <c r="R629" s="245" t="s">
        <v>774</v>
      </c>
      <c r="S629" s="245">
        <v>15</v>
      </c>
      <c r="T629" s="245">
        <v>22.2</v>
      </c>
    </row>
    <row r="630" spans="2:20" ht="48.75" customHeight="1">
      <c r="B630" s="2" t="s">
        <v>58</v>
      </c>
      <c r="C630" s="92" t="s">
        <v>1061</v>
      </c>
      <c r="D630" s="93">
        <v>0</v>
      </c>
      <c r="E630" s="93">
        <v>0</v>
      </c>
      <c r="F630" s="93">
        <v>0</v>
      </c>
      <c r="G630" s="93">
        <v>0</v>
      </c>
      <c r="H630" s="124">
        <v>0</v>
      </c>
      <c r="I630" s="3">
        <v>0</v>
      </c>
      <c r="J630" s="93">
        <v>0</v>
      </c>
      <c r="K630" s="93">
        <v>0</v>
      </c>
      <c r="L630" s="93">
        <v>0</v>
      </c>
      <c r="M630" s="93">
        <v>0</v>
      </c>
      <c r="N630" s="93">
        <f t="shared" si="113"/>
        <v>0</v>
      </c>
      <c r="O630" s="93">
        <f t="shared" si="113"/>
        <v>0</v>
      </c>
      <c r="P630" s="211"/>
      <c r="Q630" s="211"/>
      <c r="R630" s="246"/>
      <c r="S630" s="246"/>
      <c r="T630" s="246"/>
    </row>
    <row r="631" spans="2:20" ht="14.25" customHeight="1">
      <c r="B631" s="280" t="s">
        <v>868</v>
      </c>
      <c r="C631" s="280"/>
      <c r="D631" s="108">
        <f>D621+D623+D625+D626+D627+D629</f>
        <v>0</v>
      </c>
      <c r="E631" s="108">
        <f aca="true" t="shared" si="115" ref="E631:M631">E621+E623+E625+E626+E627+E629</f>
        <v>0</v>
      </c>
      <c r="F631" s="108">
        <f t="shared" si="115"/>
        <v>0</v>
      </c>
      <c r="G631" s="108">
        <f t="shared" si="115"/>
        <v>0</v>
      </c>
      <c r="H631" s="108">
        <f t="shared" si="115"/>
        <v>211</v>
      </c>
      <c r="I631" s="108">
        <f t="shared" si="115"/>
        <v>210.8</v>
      </c>
      <c r="J631" s="108">
        <f t="shared" si="115"/>
        <v>0</v>
      </c>
      <c r="K631" s="108">
        <f t="shared" si="115"/>
        <v>0</v>
      </c>
      <c r="L631" s="108">
        <f t="shared" si="115"/>
        <v>0</v>
      </c>
      <c r="M631" s="108">
        <f t="shared" si="115"/>
        <v>0</v>
      </c>
      <c r="N631" s="108">
        <f t="shared" si="113"/>
        <v>211</v>
      </c>
      <c r="O631" s="108">
        <f t="shared" si="113"/>
        <v>210.8</v>
      </c>
      <c r="P631" s="14"/>
      <c r="Q631" s="14"/>
      <c r="R631" s="14"/>
      <c r="S631" s="14"/>
      <c r="T631" s="14"/>
    </row>
    <row r="632" spans="2:20" ht="23.25" customHeight="1">
      <c r="B632" s="196" t="s">
        <v>1317</v>
      </c>
      <c r="C632" s="197"/>
      <c r="D632" s="197"/>
      <c r="E632" s="197"/>
      <c r="F632" s="197"/>
      <c r="G632" s="197"/>
      <c r="H632" s="197"/>
      <c r="I632" s="197"/>
      <c r="J632" s="197"/>
      <c r="K632" s="197"/>
      <c r="L632" s="197"/>
      <c r="M632" s="197"/>
      <c r="N632" s="197"/>
      <c r="O632" s="197"/>
      <c r="P632" s="197"/>
      <c r="Q632" s="197"/>
      <c r="R632" s="197"/>
      <c r="S632" s="197"/>
      <c r="T632" s="198"/>
    </row>
    <row r="633" spans="2:20" ht="30" customHeight="1">
      <c r="B633" s="196" t="s">
        <v>1089</v>
      </c>
      <c r="C633" s="275"/>
      <c r="D633" s="275"/>
      <c r="E633" s="275"/>
      <c r="F633" s="275"/>
      <c r="G633" s="275"/>
      <c r="H633" s="275"/>
      <c r="I633" s="275"/>
      <c r="J633" s="275"/>
      <c r="K633" s="275"/>
      <c r="L633" s="275"/>
      <c r="M633" s="275"/>
      <c r="N633" s="275"/>
      <c r="O633" s="275"/>
      <c r="P633" s="275"/>
      <c r="Q633" s="275"/>
      <c r="R633" s="275"/>
      <c r="S633" s="275"/>
      <c r="T633" s="276"/>
    </row>
    <row r="634" spans="2:20" ht="25.5" customHeight="1">
      <c r="B634" s="18" t="s">
        <v>118</v>
      </c>
      <c r="C634" s="118" t="s">
        <v>1090</v>
      </c>
      <c r="D634" s="133">
        <f>D635+D636</f>
        <v>0</v>
      </c>
      <c r="E634" s="133">
        <f aca="true" t="shared" si="116" ref="E634:M634">E635+E636</f>
        <v>0</v>
      </c>
      <c r="F634" s="133">
        <f t="shared" si="116"/>
        <v>0</v>
      </c>
      <c r="G634" s="133">
        <f t="shared" si="116"/>
        <v>0</v>
      </c>
      <c r="H634" s="133">
        <f t="shared" si="116"/>
        <v>70.5</v>
      </c>
      <c r="I634" s="133">
        <f t="shared" si="116"/>
        <v>70.5</v>
      </c>
      <c r="J634" s="133">
        <f t="shared" si="116"/>
        <v>0</v>
      </c>
      <c r="K634" s="133">
        <f t="shared" si="116"/>
        <v>0</v>
      </c>
      <c r="L634" s="133">
        <f t="shared" si="116"/>
        <v>0</v>
      </c>
      <c r="M634" s="133">
        <f t="shared" si="116"/>
        <v>0</v>
      </c>
      <c r="N634" s="95">
        <f aca="true" t="shared" si="117" ref="N634:O641">D634+F634+H634+J634+L634</f>
        <v>70.5</v>
      </c>
      <c r="O634" s="95">
        <f t="shared" si="117"/>
        <v>70.5</v>
      </c>
      <c r="P634" s="210" t="s">
        <v>1091</v>
      </c>
      <c r="Q634" s="210" t="s">
        <v>130</v>
      </c>
      <c r="R634" s="245" t="s">
        <v>1092</v>
      </c>
      <c r="S634" s="245">
        <v>69</v>
      </c>
      <c r="T634" s="245">
        <v>69</v>
      </c>
    </row>
    <row r="635" spans="2:20" ht="48" customHeight="1">
      <c r="B635" s="10" t="s">
        <v>9</v>
      </c>
      <c r="C635" s="130" t="s">
        <v>1063</v>
      </c>
      <c r="D635" s="104">
        <v>0</v>
      </c>
      <c r="E635" s="104">
        <v>0</v>
      </c>
      <c r="F635" s="104">
        <v>0</v>
      </c>
      <c r="G635" s="104">
        <v>0</v>
      </c>
      <c r="H635" s="131">
        <v>70.5</v>
      </c>
      <c r="I635" s="11">
        <v>70.5</v>
      </c>
      <c r="J635" s="104">
        <v>0</v>
      </c>
      <c r="K635" s="104">
        <v>0</v>
      </c>
      <c r="L635" s="104">
        <v>0</v>
      </c>
      <c r="M635" s="104">
        <v>0</v>
      </c>
      <c r="N635" s="104">
        <f t="shared" si="117"/>
        <v>70.5</v>
      </c>
      <c r="O635" s="104">
        <f t="shared" si="117"/>
        <v>70.5</v>
      </c>
      <c r="P635" s="211"/>
      <c r="Q635" s="211"/>
      <c r="R635" s="246"/>
      <c r="S635" s="246"/>
      <c r="T635" s="246"/>
    </row>
    <row r="636" spans="2:20" ht="49.5" customHeight="1">
      <c r="B636" s="2" t="s">
        <v>37</v>
      </c>
      <c r="C636" s="92" t="s">
        <v>1064</v>
      </c>
      <c r="D636" s="93">
        <v>0</v>
      </c>
      <c r="E636" s="93">
        <v>0</v>
      </c>
      <c r="F636" s="93">
        <v>0</v>
      </c>
      <c r="G636" s="93">
        <v>0</v>
      </c>
      <c r="H636" s="124">
        <v>0</v>
      </c>
      <c r="I636" s="3">
        <v>0</v>
      </c>
      <c r="J636" s="93">
        <v>0</v>
      </c>
      <c r="K636" s="93">
        <v>0</v>
      </c>
      <c r="L636" s="93">
        <v>0</v>
      </c>
      <c r="M636" s="93">
        <v>0</v>
      </c>
      <c r="N636" s="93">
        <f t="shared" si="117"/>
        <v>0</v>
      </c>
      <c r="O636" s="93">
        <f t="shared" si="117"/>
        <v>0</v>
      </c>
      <c r="P636" s="211"/>
      <c r="Q636" s="211"/>
      <c r="R636" s="246"/>
      <c r="S636" s="246"/>
      <c r="T636" s="246"/>
    </row>
    <row r="637" spans="2:20" ht="48.75" customHeight="1">
      <c r="B637" s="18" t="s">
        <v>120</v>
      </c>
      <c r="C637" s="118" t="s">
        <v>1093</v>
      </c>
      <c r="D637" s="133">
        <f aca="true" t="shared" si="118" ref="D637:M637">D638+D639</f>
        <v>0</v>
      </c>
      <c r="E637" s="133">
        <f t="shared" si="118"/>
        <v>0</v>
      </c>
      <c r="F637" s="133">
        <f t="shared" si="118"/>
        <v>0</v>
      </c>
      <c r="G637" s="133">
        <f t="shared" si="118"/>
        <v>0</v>
      </c>
      <c r="H637" s="133">
        <f t="shared" si="118"/>
        <v>0</v>
      </c>
      <c r="I637" s="133">
        <f t="shared" si="118"/>
        <v>0</v>
      </c>
      <c r="J637" s="133">
        <f t="shared" si="118"/>
        <v>0</v>
      </c>
      <c r="K637" s="133">
        <f t="shared" si="118"/>
        <v>0</v>
      </c>
      <c r="L637" s="133">
        <f t="shared" si="118"/>
        <v>0</v>
      </c>
      <c r="M637" s="133">
        <f t="shared" si="118"/>
        <v>0</v>
      </c>
      <c r="N637" s="95">
        <f t="shared" si="117"/>
        <v>0</v>
      </c>
      <c r="O637" s="95">
        <f t="shared" si="117"/>
        <v>0</v>
      </c>
      <c r="P637" s="210" t="s">
        <v>1094</v>
      </c>
      <c r="Q637" s="210" t="s">
        <v>130</v>
      </c>
      <c r="R637" s="245" t="s">
        <v>1095</v>
      </c>
      <c r="S637" s="245">
        <v>96</v>
      </c>
      <c r="T637" s="245">
        <v>33.3</v>
      </c>
    </row>
    <row r="638" spans="2:20" ht="50.25" customHeight="1">
      <c r="B638" s="2" t="s">
        <v>11</v>
      </c>
      <c r="C638" s="92" t="s">
        <v>1065</v>
      </c>
      <c r="D638" s="93">
        <v>0</v>
      </c>
      <c r="E638" s="93">
        <v>0</v>
      </c>
      <c r="F638" s="93">
        <v>0</v>
      </c>
      <c r="G638" s="93">
        <v>0</v>
      </c>
      <c r="H638" s="124">
        <v>0</v>
      </c>
      <c r="I638" s="3">
        <v>0</v>
      </c>
      <c r="J638" s="93">
        <v>0</v>
      </c>
      <c r="K638" s="93">
        <v>0</v>
      </c>
      <c r="L638" s="93">
        <v>0</v>
      </c>
      <c r="M638" s="93">
        <v>0</v>
      </c>
      <c r="N638" s="93">
        <f t="shared" si="117"/>
        <v>0</v>
      </c>
      <c r="O638" s="93">
        <f t="shared" si="117"/>
        <v>0</v>
      </c>
      <c r="P638" s="211"/>
      <c r="Q638" s="211"/>
      <c r="R638" s="246"/>
      <c r="S638" s="246"/>
      <c r="T638" s="246"/>
    </row>
    <row r="639" spans="2:20" ht="38.25" customHeight="1">
      <c r="B639" s="2" t="s">
        <v>13</v>
      </c>
      <c r="C639" s="92" t="s">
        <v>1066</v>
      </c>
      <c r="D639" s="93">
        <v>0</v>
      </c>
      <c r="E639" s="93">
        <v>0</v>
      </c>
      <c r="F639" s="93">
        <v>0</v>
      </c>
      <c r="G639" s="93">
        <v>0</v>
      </c>
      <c r="H639" s="124">
        <v>0</v>
      </c>
      <c r="I639" s="3">
        <v>0</v>
      </c>
      <c r="J639" s="93">
        <v>0</v>
      </c>
      <c r="K639" s="93">
        <v>0</v>
      </c>
      <c r="L639" s="93">
        <v>0</v>
      </c>
      <c r="M639" s="93">
        <v>0</v>
      </c>
      <c r="N639" s="93">
        <f t="shared" si="117"/>
        <v>0</v>
      </c>
      <c r="O639" s="93">
        <f t="shared" si="117"/>
        <v>0</v>
      </c>
      <c r="P639" s="211"/>
      <c r="Q639" s="211"/>
      <c r="R639" s="246"/>
      <c r="S639" s="246"/>
      <c r="T639" s="246"/>
    </row>
    <row r="640" spans="2:20" ht="33.75" customHeight="1">
      <c r="B640" s="18" t="s">
        <v>123</v>
      </c>
      <c r="C640" s="118" t="s">
        <v>1096</v>
      </c>
      <c r="D640" s="133">
        <f>D641</f>
        <v>0</v>
      </c>
      <c r="E640" s="133">
        <f aca="true" t="shared" si="119" ref="E640:M640">E641</f>
        <v>0</v>
      </c>
      <c r="F640" s="133">
        <f t="shared" si="119"/>
        <v>0</v>
      </c>
      <c r="G640" s="133">
        <f t="shared" si="119"/>
        <v>0</v>
      </c>
      <c r="H640" s="133">
        <f t="shared" si="119"/>
        <v>0</v>
      </c>
      <c r="I640" s="133">
        <f t="shared" si="119"/>
        <v>0</v>
      </c>
      <c r="J640" s="133">
        <f t="shared" si="119"/>
        <v>0</v>
      </c>
      <c r="K640" s="133">
        <f t="shared" si="119"/>
        <v>0</v>
      </c>
      <c r="L640" s="133">
        <f t="shared" si="119"/>
        <v>0</v>
      </c>
      <c r="M640" s="133">
        <f t="shared" si="119"/>
        <v>0</v>
      </c>
      <c r="N640" s="95">
        <f t="shared" si="117"/>
        <v>0</v>
      </c>
      <c r="O640" s="95">
        <f t="shared" si="117"/>
        <v>0</v>
      </c>
      <c r="P640" s="48" t="s">
        <v>1097</v>
      </c>
      <c r="Q640" s="48" t="s">
        <v>516</v>
      </c>
      <c r="R640" s="49" t="s">
        <v>1098</v>
      </c>
      <c r="S640" s="49">
        <v>148.36</v>
      </c>
      <c r="T640" s="49">
        <v>141.36</v>
      </c>
    </row>
    <row r="641" spans="2:20" ht="57.75" customHeight="1">
      <c r="B641" s="250" t="s">
        <v>26</v>
      </c>
      <c r="C641" s="250" t="s">
        <v>1067</v>
      </c>
      <c r="D641" s="207">
        <v>0</v>
      </c>
      <c r="E641" s="207">
        <v>0</v>
      </c>
      <c r="F641" s="207">
        <v>0</v>
      </c>
      <c r="G641" s="207">
        <v>0</v>
      </c>
      <c r="H641" s="207">
        <v>0</v>
      </c>
      <c r="I641" s="207">
        <v>0</v>
      </c>
      <c r="J641" s="207">
        <v>0</v>
      </c>
      <c r="K641" s="207">
        <v>0</v>
      </c>
      <c r="L641" s="207">
        <v>0</v>
      </c>
      <c r="M641" s="207">
        <v>0</v>
      </c>
      <c r="N641" s="207">
        <f t="shared" si="117"/>
        <v>0</v>
      </c>
      <c r="O641" s="207">
        <f t="shared" si="117"/>
        <v>0</v>
      </c>
      <c r="P641" s="48" t="s">
        <v>1099</v>
      </c>
      <c r="Q641" s="48" t="s">
        <v>130</v>
      </c>
      <c r="R641" s="49" t="s">
        <v>647</v>
      </c>
      <c r="S641" s="49">
        <v>50</v>
      </c>
      <c r="T641" s="49">
        <v>45</v>
      </c>
    </row>
    <row r="642" spans="2:20" ht="68.25" customHeight="1">
      <c r="B642" s="251"/>
      <c r="C642" s="251"/>
      <c r="D642" s="208"/>
      <c r="E642" s="208"/>
      <c r="F642" s="208"/>
      <c r="G642" s="208"/>
      <c r="H642" s="208"/>
      <c r="I642" s="208"/>
      <c r="J642" s="208"/>
      <c r="K642" s="208"/>
      <c r="L642" s="208"/>
      <c r="M642" s="208"/>
      <c r="N642" s="208"/>
      <c r="O642" s="208"/>
      <c r="P642" s="48" t="s">
        <v>1100</v>
      </c>
      <c r="Q642" s="48" t="s">
        <v>130</v>
      </c>
      <c r="R642" s="49" t="s">
        <v>281</v>
      </c>
      <c r="S642" s="49">
        <v>30</v>
      </c>
      <c r="T642" s="49">
        <v>46.5</v>
      </c>
    </row>
    <row r="643" spans="2:20" ht="47.25" customHeight="1">
      <c r="B643" s="252"/>
      <c r="C643" s="252"/>
      <c r="D643" s="209"/>
      <c r="E643" s="209"/>
      <c r="F643" s="209"/>
      <c r="G643" s="209"/>
      <c r="H643" s="209"/>
      <c r="I643" s="209"/>
      <c r="J643" s="209"/>
      <c r="K643" s="209"/>
      <c r="L643" s="209"/>
      <c r="M643" s="209"/>
      <c r="N643" s="209"/>
      <c r="O643" s="209"/>
      <c r="P643" s="48" t="s">
        <v>1101</v>
      </c>
      <c r="Q643" s="48" t="s">
        <v>516</v>
      </c>
      <c r="R643" s="49" t="s">
        <v>1102</v>
      </c>
      <c r="S643" s="49">
        <v>139.84</v>
      </c>
      <c r="T643" s="49">
        <v>101.02</v>
      </c>
    </row>
    <row r="644" spans="2:20" ht="57.75" customHeight="1">
      <c r="B644" s="18" t="s">
        <v>122</v>
      </c>
      <c r="C644" s="118" t="s">
        <v>1103</v>
      </c>
      <c r="D644" s="133">
        <f>D645+D646+D647</f>
        <v>0</v>
      </c>
      <c r="E644" s="133">
        <f aca="true" t="shared" si="120" ref="E644:M644">E645+E646+E647</f>
        <v>0</v>
      </c>
      <c r="F644" s="133">
        <f t="shared" si="120"/>
        <v>0</v>
      </c>
      <c r="G644" s="133">
        <f t="shared" si="120"/>
        <v>0</v>
      </c>
      <c r="H644" s="133">
        <f t="shared" si="120"/>
        <v>3234.9</v>
      </c>
      <c r="I644" s="133">
        <f t="shared" si="120"/>
        <v>3210.9</v>
      </c>
      <c r="J644" s="133">
        <f t="shared" si="120"/>
        <v>0</v>
      </c>
      <c r="K644" s="133">
        <f t="shared" si="120"/>
        <v>0</v>
      </c>
      <c r="L644" s="133">
        <f t="shared" si="120"/>
        <v>0</v>
      </c>
      <c r="M644" s="133">
        <f t="shared" si="120"/>
        <v>0</v>
      </c>
      <c r="N644" s="95">
        <f aca="true" t="shared" si="121" ref="N644:N653">D644+F644+H644+J644+L644</f>
        <v>3234.9</v>
      </c>
      <c r="O644" s="95">
        <f aca="true" t="shared" si="122" ref="O644:O653">E644+G644+I644+K644+M644</f>
        <v>3210.9</v>
      </c>
      <c r="P644" s="50" t="s">
        <v>1104</v>
      </c>
      <c r="Q644" s="50" t="s">
        <v>130</v>
      </c>
      <c r="R644" s="66" t="s">
        <v>17</v>
      </c>
      <c r="S644" s="66">
        <v>0</v>
      </c>
      <c r="T644" s="66">
        <v>0</v>
      </c>
    </row>
    <row r="645" spans="2:20" ht="53.25" customHeight="1">
      <c r="B645" s="2" t="s">
        <v>30</v>
      </c>
      <c r="C645" s="92" t="s">
        <v>1068</v>
      </c>
      <c r="D645" s="93">
        <v>0</v>
      </c>
      <c r="E645" s="93">
        <v>0</v>
      </c>
      <c r="F645" s="93">
        <v>0</v>
      </c>
      <c r="G645" s="93">
        <v>0</v>
      </c>
      <c r="H645" s="124">
        <v>383</v>
      </c>
      <c r="I645" s="3">
        <v>359.1</v>
      </c>
      <c r="J645" s="93">
        <v>0</v>
      </c>
      <c r="K645" s="93">
        <v>0</v>
      </c>
      <c r="L645" s="93">
        <v>0</v>
      </c>
      <c r="M645" s="93">
        <v>0</v>
      </c>
      <c r="N645" s="93">
        <f t="shared" si="121"/>
        <v>383</v>
      </c>
      <c r="O645" s="93">
        <f t="shared" si="122"/>
        <v>359.1</v>
      </c>
      <c r="P645" s="210" t="s">
        <v>1105</v>
      </c>
      <c r="Q645" s="210" t="s">
        <v>130</v>
      </c>
      <c r="R645" s="245" t="s">
        <v>842</v>
      </c>
      <c r="S645" s="245">
        <v>75</v>
      </c>
      <c r="T645" s="245">
        <v>75</v>
      </c>
    </row>
    <row r="646" spans="2:20" ht="35.25" customHeight="1">
      <c r="B646" s="2" t="s">
        <v>56</v>
      </c>
      <c r="C646" s="92" t="s">
        <v>1069</v>
      </c>
      <c r="D646" s="93">
        <v>0</v>
      </c>
      <c r="E646" s="93">
        <v>0</v>
      </c>
      <c r="F646" s="93">
        <v>0</v>
      </c>
      <c r="G646" s="93">
        <v>0</v>
      </c>
      <c r="H646" s="124">
        <v>0</v>
      </c>
      <c r="I646" s="3">
        <v>0</v>
      </c>
      <c r="J646" s="93">
        <v>0</v>
      </c>
      <c r="K646" s="93">
        <v>0</v>
      </c>
      <c r="L646" s="93">
        <v>0</v>
      </c>
      <c r="M646" s="93">
        <v>0</v>
      </c>
      <c r="N646" s="93">
        <f t="shared" si="121"/>
        <v>0</v>
      </c>
      <c r="O646" s="93">
        <f t="shared" si="122"/>
        <v>0</v>
      </c>
      <c r="P646" s="211"/>
      <c r="Q646" s="211"/>
      <c r="R646" s="246"/>
      <c r="S646" s="246"/>
      <c r="T646" s="246"/>
    </row>
    <row r="647" spans="2:20" ht="31.5" customHeight="1">
      <c r="B647" s="2" t="s">
        <v>598</v>
      </c>
      <c r="C647" s="92" t="s">
        <v>1070</v>
      </c>
      <c r="D647" s="93">
        <v>0</v>
      </c>
      <c r="E647" s="93">
        <v>0</v>
      </c>
      <c r="F647" s="93">
        <v>0</v>
      </c>
      <c r="G647" s="93">
        <v>0</v>
      </c>
      <c r="H647" s="124">
        <v>2851.9</v>
      </c>
      <c r="I647" s="3">
        <v>2851.8</v>
      </c>
      <c r="J647" s="93">
        <v>0</v>
      </c>
      <c r="K647" s="93">
        <v>0</v>
      </c>
      <c r="L647" s="93">
        <v>0</v>
      </c>
      <c r="M647" s="93">
        <v>0</v>
      </c>
      <c r="N647" s="93">
        <f t="shared" si="121"/>
        <v>2851.9</v>
      </c>
      <c r="O647" s="93">
        <f t="shared" si="122"/>
        <v>2851.8</v>
      </c>
      <c r="P647" s="211"/>
      <c r="Q647" s="211"/>
      <c r="R647" s="246"/>
      <c r="S647" s="246"/>
      <c r="T647" s="246"/>
    </row>
    <row r="648" spans="2:20" ht="14.25" customHeight="1">
      <c r="B648" s="18" t="s">
        <v>126</v>
      </c>
      <c r="C648" s="118" t="s">
        <v>1106</v>
      </c>
      <c r="D648" s="133">
        <f>D649</f>
        <v>0</v>
      </c>
      <c r="E648" s="133">
        <f aca="true" t="shared" si="123" ref="E648:M648">E649</f>
        <v>0</v>
      </c>
      <c r="F648" s="133">
        <f t="shared" si="123"/>
        <v>0</v>
      </c>
      <c r="G648" s="133">
        <f t="shared" si="123"/>
        <v>0</v>
      </c>
      <c r="H648" s="133">
        <f t="shared" si="123"/>
        <v>0</v>
      </c>
      <c r="I648" s="133">
        <f t="shared" si="123"/>
        <v>0</v>
      </c>
      <c r="J648" s="133">
        <f t="shared" si="123"/>
        <v>0</v>
      </c>
      <c r="K648" s="133">
        <f t="shared" si="123"/>
        <v>0</v>
      </c>
      <c r="L648" s="133">
        <f t="shared" si="123"/>
        <v>0</v>
      </c>
      <c r="M648" s="133">
        <f t="shared" si="123"/>
        <v>0</v>
      </c>
      <c r="N648" s="95">
        <f t="shared" si="121"/>
        <v>0</v>
      </c>
      <c r="O648" s="95">
        <f t="shared" si="122"/>
        <v>0</v>
      </c>
      <c r="P648" s="48" t="s">
        <v>1107</v>
      </c>
      <c r="Q648" s="48" t="s">
        <v>130</v>
      </c>
      <c r="R648" s="49" t="s">
        <v>131</v>
      </c>
      <c r="S648" s="49">
        <v>99</v>
      </c>
      <c r="T648" s="49">
        <v>20</v>
      </c>
    </row>
    <row r="649" spans="2:20" ht="49.5" customHeight="1">
      <c r="B649" s="2" t="s">
        <v>32</v>
      </c>
      <c r="C649" s="92" t="s">
        <v>1071</v>
      </c>
      <c r="D649" s="93">
        <v>0</v>
      </c>
      <c r="E649" s="93">
        <v>0</v>
      </c>
      <c r="F649" s="93">
        <v>0</v>
      </c>
      <c r="G649" s="93">
        <v>0</v>
      </c>
      <c r="H649" s="124">
        <v>0</v>
      </c>
      <c r="I649" s="3">
        <v>0</v>
      </c>
      <c r="J649" s="93">
        <v>0</v>
      </c>
      <c r="K649" s="93">
        <v>0</v>
      </c>
      <c r="L649" s="93">
        <v>0</v>
      </c>
      <c r="M649" s="93">
        <v>0</v>
      </c>
      <c r="N649" s="93">
        <f t="shared" si="121"/>
        <v>0</v>
      </c>
      <c r="O649" s="93">
        <f t="shared" si="122"/>
        <v>0</v>
      </c>
      <c r="P649" s="48" t="s">
        <v>1108</v>
      </c>
      <c r="Q649" s="48" t="s">
        <v>130</v>
      </c>
      <c r="R649" s="49" t="s">
        <v>131</v>
      </c>
      <c r="S649" s="49">
        <v>98</v>
      </c>
      <c r="T649" s="49">
        <v>96.55</v>
      </c>
    </row>
    <row r="650" spans="2:20" ht="60" customHeight="1">
      <c r="B650" s="18" t="s">
        <v>331</v>
      </c>
      <c r="C650" s="118" t="s">
        <v>1109</v>
      </c>
      <c r="D650" s="133">
        <f>D651+D652</f>
        <v>0</v>
      </c>
      <c r="E650" s="133">
        <f aca="true" t="shared" si="124" ref="E650:M650">E651+E652</f>
        <v>0</v>
      </c>
      <c r="F650" s="133">
        <f t="shared" si="124"/>
        <v>0</v>
      </c>
      <c r="G650" s="133">
        <f t="shared" si="124"/>
        <v>0</v>
      </c>
      <c r="H650" s="133">
        <f t="shared" si="124"/>
        <v>318.6</v>
      </c>
      <c r="I650" s="133">
        <f t="shared" si="124"/>
        <v>318.5</v>
      </c>
      <c r="J650" s="133">
        <f t="shared" si="124"/>
        <v>0</v>
      </c>
      <c r="K650" s="133">
        <f t="shared" si="124"/>
        <v>0</v>
      </c>
      <c r="L650" s="133">
        <f t="shared" si="124"/>
        <v>0</v>
      </c>
      <c r="M650" s="133">
        <f t="shared" si="124"/>
        <v>0</v>
      </c>
      <c r="N650" s="95">
        <f t="shared" si="121"/>
        <v>318.6</v>
      </c>
      <c r="O650" s="95">
        <f t="shared" si="122"/>
        <v>318.5</v>
      </c>
      <c r="P650" s="50" t="s">
        <v>1110</v>
      </c>
      <c r="Q650" s="50" t="s">
        <v>516</v>
      </c>
      <c r="R650" s="66" t="s">
        <v>651</v>
      </c>
      <c r="S650" s="66">
        <v>32</v>
      </c>
      <c r="T650" s="66">
        <v>30</v>
      </c>
    </row>
    <row r="651" spans="2:20" ht="46.5" customHeight="1">
      <c r="B651" s="2" t="s">
        <v>58</v>
      </c>
      <c r="C651" s="92" t="s">
        <v>1072</v>
      </c>
      <c r="D651" s="93">
        <v>0</v>
      </c>
      <c r="E651" s="93">
        <v>0</v>
      </c>
      <c r="F651" s="93">
        <v>0</v>
      </c>
      <c r="G651" s="93">
        <v>0</v>
      </c>
      <c r="H651" s="124">
        <v>318.6</v>
      </c>
      <c r="I651" s="3">
        <v>318.5</v>
      </c>
      <c r="J651" s="93">
        <v>0</v>
      </c>
      <c r="K651" s="93">
        <v>0</v>
      </c>
      <c r="L651" s="93">
        <v>0</v>
      </c>
      <c r="M651" s="93">
        <v>0</v>
      </c>
      <c r="N651" s="93">
        <f t="shared" si="121"/>
        <v>318.6</v>
      </c>
      <c r="O651" s="93">
        <f t="shared" si="122"/>
        <v>318.5</v>
      </c>
      <c r="P651" s="210" t="s">
        <v>1111</v>
      </c>
      <c r="Q651" s="210" t="s">
        <v>130</v>
      </c>
      <c r="R651" s="245" t="s">
        <v>1112</v>
      </c>
      <c r="S651" s="245">
        <v>48</v>
      </c>
      <c r="T651" s="245">
        <v>43</v>
      </c>
    </row>
    <row r="652" spans="2:20" ht="56.25" customHeight="1">
      <c r="B652" s="2" t="s">
        <v>60</v>
      </c>
      <c r="C652" s="92" t="s">
        <v>1073</v>
      </c>
      <c r="D652" s="93">
        <v>0</v>
      </c>
      <c r="E652" s="93">
        <v>0</v>
      </c>
      <c r="F652" s="93">
        <v>0</v>
      </c>
      <c r="G652" s="93">
        <v>0</v>
      </c>
      <c r="H652" s="124">
        <v>0</v>
      </c>
      <c r="I652" s="3">
        <v>0</v>
      </c>
      <c r="J652" s="93">
        <v>0</v>
      </c>
      <c r="K652" s="93">
        <v>0</v>
      </c>
      <c r="L652" s="93">
        <v>0</v>
      </c>
      <c r="M652" s="93">
        <v>0</v>
      </c>
      <c r="N652" s="93">
        <f t="shared" si="121"/>
        <v>0</v>
      </c>
      <c r="O652" s="93">
        <f t="shared" si="122"/>
        <v>0</v>
      </c>
      <c r="P652" s="211"/>
      <c r="Q652" s="211"/>
      <c r="R652" s="246"/>
      <c r="S652" s="246"/>
      <c r="T652" s="246"/>
    </row>
    <row r="653" spans="2:20" ht="38.25" customHeight="1">
      <c r="B653" s="280" t="s">
        <v>980</v>
      </c>
      <c r="C653" s="280"/>
      <c r="D653" s="108">
        <f>D634+D637+D640+D644+D648+D650</f>
        <v>0</v>
      </c>
      <c r="E653" s="108">
        <f aca="true" t="shared" si="125" ref="E653:M653">E634+E637+E640+E644+E648+E650</f>
        <v>0</v>
      </c>
      <c r="F653" s="108">
        <f t="shared" si="125"/>
        <v>0</v>
      </c>
      <c r="G653" s="108">
        <f t="shared" si="125"/>
        <v>0</v>
      </c>
      <c r="H653" s="108">
        <f t="shared" si="125"/>
        <v>3624</v>
      </c>
      <c r="I653" s="108">
        <f t="shared" si="125"/>
        <v>3599.9</v>
      </c>
      <c r="J653" s="108">
        <f t="shared" si="125"/>
        <v>0</v>
      </c>
      <c r="K653" s="108">
        <f t="shared" si="125"/>
        <v>0</v>
      </c>
      <c r="L653" s="108">
        <f t="shared" si="125"/>
        <v>0</v>
      </c>
      <c r="M653" s="108">
        <f t="shared" si="125"/>
        <v>0</v>
      </c>
      <c r="N653" s="108">
        <f t="shared" si="121"/>
        <v>3624</v>
      </c>
      <c r="O653" s="108">
        <f t="shared" si="122"/>
        <v>3599.9</v>
      </c>
      <c r="P653" s="14"/>
      <c r="Q653" s="14"/>
      <c r="R653" s="14"/>
      <c r="S653" s="14"/>
      <c r="T653" s="14"/>
    </row>
    <row r="654" spans="2:20" ht="25.5" customHeight="1">
      <c r="B654" s="196" t="s">
        <v>1318</v>
      </c>
      <c r="C654" s="197"/>
      <c r="D654" s="197"/>
      <c r="E654" s="197"/>
      <c r="F654" s="197"/>
      <c r="G654" s="197"/>
      <c r="H654" s="197"/>
      <c r="I654" s="197"/>
      <c r="J654" s="197"/>
      <c r="K654" s="197"/>
      <c r="L654" s="197"/>
      <c r="M654" s="197"/>
      <c r="N654" s="197"/>
      <c r="O654" s="197"/>
      <c r="P654" s="197"/>
      <c r="Q654" s="197"/>
      <c r="R654" s="197"/>
      <c r="S654" s="197"/>
      <c r="T654" s="198"/>
    </row>
    <row r="655" spans="2:20" ht="25.5" customHeight="1">
      <c r="B655" s="385" t="s">
        <v>105</v>
      </c>
      <c r="C655" s="386"/>
      <c r="D655" s="175">
        <f>D631+D653</f>
        <v>0</v>
      </c>
      <c r="E655" s="175">
        <f aca="true" t="shared" si="126" ref="E655:M655">E631+E653</f>
        <v>0</v>
      </c>
      <c r="F655" s="175">
        <f t="shared" si="126"/>
        <v>0</v>
      </c>
      <c r="G655" s="175">
        <f t="shared" si="126"/>
        <v>0</v>
      </c>
      <c r="H655" s="175">
        <f t="shared" si="126"/>
        <v>3835</v>
      </c>
      <c r="I655" s="175">
        <f t="shared" si="126"/>
        <v>3810.7000000000003</v>
      </c>
      <c r="J655" s="175">
        <f t="shared" si="126"/>
        <v>0</v>
      </c>
      <c r="K655" s="175">
        <f t="shared" si="126"/>
        <v>0</v>
      </c>
      <c r="L655" s="175">
        <f t="shared" si="126"/>
        <v>0</v>
      </c>
      <c r="M655" s="175">
        <f t="shared" si="126"/>
        <v>0</v>
      </c>
      <c r="N655" s="175">
        <f>D655+F655+H655+J655+L655</f>
        <v>3835</v>
      </c>
      <c r="O655" s="175">
        <f>E655+G655+I655+K655+M655</f>
        <v>3810.7000000000003</v>
      </c>
      <c r="P655" s="153"/>
      <c r="Q655" s="153"/>
      <c r="R655" s="153"/>
      <c r="S655" s="153"/>
      <c r="T655" s="153"/>
    </row>
    <row r="656" spans="2:20" ht="25.5" customHeight="1">
      <c r="B656" s="199" t="s">
        <v>1340</v>
      </c>
      <c r="C656" s="202"/>
      <c r="D656" s="202"/>
      <c r="E656" s="202"/>
      <c r="F656" s="202"/>
      <c r="G656" s="202"/>
      <c r="H656" s="202"/>
      <c r="I656" s="202"/>
      <c r="J656" s="202"/>
      <c r="K656" s="202"/>
      <c r="L656" s="202"/>
      <c r="M656" s="202"/>
      <c r="N656" s="202"/>
      <c r="O656" s="202"/>
      <c r="P656" s="202"/>
      <c r="Q656" s="202"/>
      <c r="R656" s="202"/>
      <c r="S656" s="202"/>
      <c r="T656" s="203"/>
    </row>
    <row r="657" spans="2:20" ht="40.5" customHeight="1">
      <c r="B657" s="255" t="s">
        <v>0</v>
      </c>
      <c r="C657" s="255" t="s">
        <v>1</v>
      </c>
      <c r="D657" s="196" t="s">
        <v>272</v>
      </c>
      <c r="E657" s="256"/>
      <c r="F657" s="257" t="s">
        <v>106</v>
      </c>
      <c r="G657" s="258"/>
      <c r="H657" s="215" t="s">
        <v>109</v>
      </c>
      <c r="I657" s="216"/>
      <c r="J657" s="387" t="s">
        <v>900</v>
      </c>
      <c r="K657" s="388"/>
      <c r="L657" s="215" t="s">
        <v>110</v>
      </c>
      <c r="M657" s="216"/>
      <c r="N657" s="215" t="s">
        <v>154</v>
      </c>
      <c r="O657" s="216"/>
      <c r="P657" s="204" t="s">
        <v>111</v>
      </c>
      <c r="Q657" s="204" t="s">
        <v>112</v>
      </c>
      <c r="R657" s="204" t="s">
        <v>113</v>
      </c>
      <c r="S657" s="204" t="s">
        <v>114</v>
      </c>
      <c r="T657" s="204" t="s">
        <v>115</v>
      </c>
    </row>
    <row r="658" spans="2:20" ht="66" customHeight="1">
      <c r="B658" s="233"/>
      <c r="C658" s="234"/>
      <c r="D658" s="6" t="s">
        <v>2</v>
      </c>
      <c r="E658" s="6" t="s">
        <v>3</v>
      </c>
      <c r="F658" s="5" t="s">
        <v>2</v>
      </c>
      <c r="G658" s="7" t="s">
        <v>3</v>
      </c>
      <c r="H658" s="6" t="s">
        <v>2</v>
      </c>
      <c r="I658" s="6" t="s">
        <v>3</v>
      </c>
      <c r="J658" s="6" t="s">
        <v>2</v>
      </c>
      <c r="K658" s="6" t="s">
        <v>3</v>
      </c>
      <c r="L658" s="6" t="s">
        <v>2</v>
      </c>
      <c r="M658" s="6" t="s">
        <v>3</v>
      </c>
      <c r="N658" s="6" t="s">
        <v>2</v>
      </c>
      <c r="O658" s="6" t="s">
        <v>3</v>
      </c>
      <c r="P658" s="204"/>
      <c r="Q658" s="204"/>
      <c r="R658" s="204"/>
      <c r="S658" s="204"/>
      <c r="T658" s="204"/>
    </row>
    <row r="659" spans="2:20" ht="59.25" customHeight="1">
      <c r="B659" s="13" t="s">
        <v>4</v>
      </c>
      <c r="C659" s="13" t="s">
        <v>5</v>
      </c>
      <c r="D659" s="13" t="s">
        <v>6</v>
      </c>
      <c r="E659" s="13" t="s">
        <v>449</v>
      </c>
      <c r="F659" s="13" t="s">
        <v>7</v>
      </c>
      <c r="G659" s="13" t="s">
        <v>8</v>
      </c>
      <c r="H659" s="13" t="s">
        <v>770</v>
      </c>
      <c r="I659" s="13" t="s">
        <v>771</v>
      </c>
      <c r="J659" s="13" t="s">
        <v>107</v>
      </c>
      <c r="K659" s="13" t="s">
        <v>772</v>
      </c>
      <c r="L659" s="13" t="s">
        <v>773</v>
      </c>
      <c r="M659" s="13" t="s">
        <v>108</v>
      </c>
      <c r="N659" s="13" t="s">
        <v>774</v>
      </c>
      <c r="O659" s="13" t="s">
        <v>775</v>
      </c>
      <c r="P659" s="13" t="s">
        <v>620</v>
      </c>
      <c r="Q659" s="13" t="s">
        <v>776</v>
      </c>
      <c r="R659" s="13" t="s">
        <v>777</v>
      </c>
      <c r="S659" s="13" t="s">
        <v>934</v>
      </c>
      <c r="T659" s="13" t="s">
        <v>935</v>
      </c>
    </row>
    <row r="660" spans="2:20" ht="14.25" customHeight="1">
      <c r="B660" s="205" t="s">
        <v>1113</v>
      </c>
      <c r="C660" s="206"/>
      <c r="D660" s="206"/>
      <c r="E660" s="206"/>
      <c r="F660" s="206"/>
      <c r="G660" s="206"/>
      <c r="H660" s="206"/>
      <c r="I660" s="206"/>
      <c r="J660" s="206"/>
      <c r="K660" s="206"/>
      <c r="L660" s="206"/>
      <c r="M660" s="206"/>
      <c r="N660" s="206"/>
      <c r="O660" s="206"/>
      <c r="P660" s="206"/>
      <c r="Q660" s="206"/>
      <c r="R660" s="206"/>
      <c r="S660" s="206"/>
      <c r="T660" s="206"/>
    </row>
    <row r="661" spans="2:20" ht="24" customHeight="1">
      <c r="B661" s="217" t="s">
        <v>1114</v>
      </c>
      <c r="C661" s="218"/>
      <c r="D661" s="218"/>
      <c r="E661" s="218"/>
      <c r="F661" s="218"/>
      <c r="G661" s="218"/>
      <c r="H661" s="218"/>
      <c r="I661" s="218"/>
      <c r="J661" s="327"/>
      <c r="K661" s="327"/>
      <c r="L661" s="327"/>
      <c r="M661" s="327"/>
      <c r="N661" s="218"/>
      <c r="O661" s="218"/>
      <c r="P661" s="218"/>
      <c r="Q661" s="218"/>
      <c r="R661" s="218"/>
      <c r="S661" s="218"/>
      <c r="T661" s="218"/>
    </row>
    <row r="662" spans="2:20" ht="27" customHeight="1">
      <c r="B662" s="18" t="s">
        <v>118</v>
      </c>
      <c r="C662" s="118" t="s">
        <v>1116</v>
      </c>
      <c r="D662" s="133">
        <f>D663+D664+D665</f>
        <v>719.1</v>
      </c>
      <c r="E662" s="133">
        <f aca="true" t="shared" si="127" ref="E662:M662">E663+E664+E665</f>
        <v>719.05</v>
      </c>
      <c r="F662" s="133">
        <f t="shared" si="127"/>
        <v>1127.8</v>
      </c>
      <c r="G662" s="133">
        <f t="shared" si="127"/>
        <v>1127.8</v>
      </c>
      <c r="H662" s="133">
        <f t="shared" si="127"/>
        <v>1127.8</v>
      </c>
      <c r="I662" s="133">
        <f t="shared" si="127"/>
        <v>1127.8</v>
      </c>
      <c r="J662" s="133">
        <f t="shared" si="127"/>
        <v>0</v>
      </c>
      <c r="K662" s="133">
        <f t="shared" si="127"/>
        <v>0</v>
      </c>
      <c r="L662" s="133">
        <f t="shared" si="127"/>
        <v>5524.1</v>
      </c>
      <c r="M662" s="133">
        <f t="shared" si="127"/>
        <v>5524.1</v>
      </c>
      <c r="N662" s="95">
        <f aca="true" t="shared" si="128" ref="N662:O666">D662+F662+H662+J662+L662</f>
        <v>8498.8</v>
      </c>
      <c r="O662" s="95">
        <f t="shared" si="128"/>
        <v>8498.75</v>
      </c>
      <c r="P662" s="50" t="s">
        <v>1123</v>
      </c>
      <c r="Q662" s="50" t="s">
        <v>836</v>
      </c>
      <c r="R662" s="66" t="s">
        <v>5</v>
      </c>
      <c r="S662" s="66">
        <v>2</v>
      </c>
      <c r="T662" s="66">
        <v>2</v>
      </c>
    </row>
    <row r="663" spans="2:20" ht="60" customHeight="1">
      <c r="B663" s="2" t="s">
        <v>9</v>
      </c>
      <c r="C663" s="2" t="s">
        <v>1115</v>
      </c>
      <c r="D663" s="3">
        <v>0</v>
      </c>
      <c r="E663" s="3">
        <v>0</v>
      </c>
      <c r="F663" s="3">
        <v>0</v>
      </c>
      <c r="G663" s="3">
        <v>0</v>
      </c>
      <c r="H663" s="3">
        <v>0</v>
      </c>
      <c r="I663" s="8">
        <v>0</v>
      </c>
      <c r="J663" s="93">
        <v>0</v>
      </c>
      <c r="K663" s="93">
        <v>0</v>
      </c>
      <c r="L663" s="124">
        <v>0</v>
      </c>
      <c r="M663" s="3">
        <v>0</v>
      </c>
      <c r="N663" s="93">
        <f t="shared" si="128"/>
        <v>0</v>
      </c>
      <c r="O663" s="93">
        <f t="shared" si="128"/>
        <v>0</v>
      </c>
      <c r="P663" s="210" t="s">
        <v>1124</v>
      </c>
      <c r="Q663" s="210" t="s">
        <v>469</v>
      </c>
      <c r="R663" s="245" t="s">
        <v>131</v>
      </c>
      <c r="S663" s="245">
        <v>90</v>
      </c>
      <c r="T663" s="245">
        <v>100</v>
      </c>
    </row>
    <row r="664" spans="2:20" ht="14.25" customHeight="1">
      <c r="B664" s="2" t="s">
        <v>37</v>
      </c>
      <c r="C664" s="2" t="s">
        <v>1116</v>
      </c>
      <c r="D664" s="3">
        <v>719.1</v>
      </c>
      <c r="E664" s="3">
        <v>719.05</v>
      </c>
      <c r="F664" s="3">
        <v>1127.8</v>
      </c>
      <c r="G664" s="3">
        <v>1127.8</v>
      </c>
      <c r="H664" s="3">
        <v>1127.8</v>
      </c>
      <c r="I664" s="8">
        <v>1127.8</v>
      </c>
      <c r="J664" s="93">
        <v>0</v>
      </c>
      <c r="K664" s="93">
        <v>0</v>
      </c>
      <c r="L664" s="124">
        <v>5524.1</v>
      </c>
      <c r="M664" s="3">
        <v>5524.1</v>
      </c>
      <c r="N664" s="93">
        <f t="shared" si="128"/>
        <v>8498.8</v>
      </c>
      <c r="O664" s="93">
        <f t="shared" si="128"/>
        <v>8498.75</v>
      </c>
      <c r="P664" s="211"/>
      <c r="Q664" s="211"/>
      <c r="R664" s="246"/>
      <c r="S664" s="246"/>
      <c r="T664" s="246"/>
    </row>
    <row r="665" spans="2:20" ht="39" customHeight="1">
      <c r="B665" s="2" t="s">
        <v>39</v>
      </c>
      <c r="C665" s="2" t="s">
        <v>1117</v>
      </c>
      <c r="D665" s="3">
        <v>0</v>
      </c>
      <c r="E665" s="3">
        <v>0</v>
      </c>
      <c r="F665" s="3">
        <v>0</v>
      </c>
      <c r="G665" s="3">
        <v>0</v>
      </c>
      <c r="H665" s="3">
        <v>0</v>
      </c>
      <c r="I665" s="8">
        <v>0</v>
      </c>
      <c r="J665" s="93">
        <v>0</v>
      </c>
      <c r="K665" s="93">
        <v>0</v>
      </c>
      <c r="L665" s="124">
        <v>0</v>
      </c>
      <c r="M665" s="3">
        <v>0</v>
      </c>
      <c r="N665" s="93">
        <f t="shared" si="128"/>
        <v>0</v>
      </c>
      <c r="O665" s="93">
        <f t="shared" si="128"/>
        <v>0</v>
      </c>
      <c r="P665" s="211"/>
      <c r="Q665" s="211"/>
      <c r="R665" s="246"/>
      <c r="S665" s="246"/>
      <c r="T665" s="246"/>
    </row>
    <row r="666" spans="2:20" ht="37.5" customHeight="1">
      <c r="B666" s="280" t="s">
        <v>868</v>
      </c>
      <c r="C666" s="280"/>
      <c r="D666" s="84">
        <f>D662</f>
        <v>719.1</v>
      </c>
      <c r="E666" s="84">
        <f aca="true" t="shared" si="129" ref="E666:M666">E662</f>
        <v>719.05</v>
      </c>
      <c r="F666" s="84">
        <f t="shared" si="129"/>
        <v>1127.8</v>
      </c>
      <c r="G666" s="84">
        <f t="shared" si="129"/>
        <v>1127.8</v>
      </c>
      <c r="H666" s="84">
        <f t="shared" si="129"/>
        <v>1127.8</v>
      </c>
      <c r="I666" s="84">
        <f t="shared" si="129"/>
        <v>1127.8</v>
      </c>
      <c r="J666" s="84">
        <f t="shared" si="129"/>
        <v>0</v>
      </c>
      <c r="K666" s="84">
        <f t="shared" si="129"/>
        <v>0</v>
      </c>
      <c r="L666" s="84">
        <f t="shared" si="129"/>
        <v>5524.1</v>
      </c>
      <c r="M666" s="84">
        <f t="shared" si="129"/>
        <v>5524.1</v>
      </c>
      <c r="N666" s="108">
        <f t="shared" si="128"/>
        <v>8498.8</v>
      </c>
      <c r="O666" s="108">
        <f t="shared" si="128"/>
        <v>8498.75</v>
      </c>
      <c r="Q666" s="14"/>
      <c r="R666" s="14"/>
      <c r="S666" s="14"/>
      <c r="T666" s="14"/>
    </row>
    <row r="667" spans="2:20" ht="24" customHeight="1">
      <c r="B667" s="196" t="s">
        <v>1319</v>
      </c>
      <c r="C667" s="197"/>
      <c r="D667" s="197"/>
      <c r="E667" s="197"/>
      <c r="F667" s="197"/>
      <c r="G667" s="197"/>
      <c r="H667" s="197"/>
      <c r="I667" s="197"/>
      <c r="J667" s="197"/>
      <c r="K667" s="197"/>
      <c r="L667" s="197"/>
      <c r="M667" s="197"/>
      <c r="N667" s="197"/>
      <c r="O667" s="197"/>
      <c r="P667" s="197"/>
      <c r="Q667" s="197"/>
      <c r="R667" s="197"/>
      <c r="S667" s="197"/>
      <c r="T667" s="198"/>
    </row>
    <row r="668" spans="2:20" ht="24" customHeight="1">
      <c r="B668" s="196" t="s">
        <v>1125</v>
      </c>
      <c r="C668" s="275"/>
      <c r="D668" s="275"/>
      <c r="E668" s="275"/>
      <c r="F668" s="275"/>
      <c r="G668" s="275"/>
      <c r="H668" s="275"/>
      <c r="I668" s="275"/>
      <c r="J668" s="275"/>
      <c r="K668" s="275"/>
      <c r="L668" s="275"/>
      <c r="M668" s="275"/>
      <c r="N668" s="275"/>
      <c r="O668" s="275"/>
      <c r="P668" s="275"/>
      <c r="Q668" s="275"/>
      <c r="R668" s="275"/>
      <c r="S668" s="275"/>
      <c r="T668" s="276"/>
    </row>
    <row r="669" spans="2:20" ht="26.25" customHeight="1">
      <c r="B669" s="18" t="s">
        <v>118</v>
      </c>
      <c r="C669" s="118" t="s">
        <v>1126</v>
      </c>
      <c r="D669" s="133">
        <f>D670+D671</f>
        <v>0</v>
      </c>
      <c r="E669" s="133">
        <f aca="true" t="shared" si="130" ref="E669:M669">E670+E671</f>
        <v>0</v>
      </c>
      <c r="F669" s="133">
        <f t="shared" si="130"/>
        <v>11660</v>
      </c>
      <c r="G669" s="133">
        <f t="shared" si="130"/>
        <v>11385.439999999999</v>
      </c>
      <c r="H669" s="133">
        <f t="shared" si="130"/>
        <v>0</v>
      </c>
      <c r="I669" s="133">
        <f t="shared" si="130"/>
        <v>0</v>
      </c>
      <c r="J669" s="133">
        <f t="shared" si="130"/>
        <v>0</v>
      </c>
      <c r="K669" s="133">
        <f t="shared" si="130"/>
        <v>0</v>
      </c>
      <c r="L669" s="133">
        <f t="shared" si="130"/>
        <v>0</v>
      </c>
      <c r="M669" s="133">
        <f t="shared" si="130"/>
        <v>0</v>
      </c>
      <c r="N669" s="95">
        <f aca="true" t="shared" si="131" ref="N669:O672">D669+F669+H669+J669+L669</f>
        <v>11660</v>
      </c>
      <c r="O669" s="95">
        <f t="shared" si="131"/>
        <v>11385.439999999999</v>
      </c>
      <c r="P669" s="50" t="s">
        <v>1127</v>
      </c>
      <c r="Q669" s="50" t="s">
        <v>469</v>
      </c>
      <c r="R669" s="66" t="s">
        <v>6</v>
      </c>
      <c r="S669" s="180">
        <v>7</v>
      </c>
      <c r="T669" s="180">
        <v>7</v>
      </c>
    </row>
    <row r="670" spans="2:20" ht="53.25" customHeight="1">
      <c r="B670" s="10" t="s">
        <v>9</v>
      </c>
      <c r="C670" s="10" t="s">
        <v>1118</v>
      </c>
      <c r="D670" s="11">
        <v>0</v>
      </c>
      <c r="E670" s="11">
        <v>0</v>
      </c>
      <c r="F670" s="11">
        <v>11660</v>
      </c>
      <c r="G670" s="11">
        <v>11385.439999999999</v>
      </c>
      <c r="H670" s="11">
        <v>0</v>
      </c>
      <c r="I670" s="12">
        <v>0</v>
      </c>
      <c r="J670" s="104">
        <v>0</v>
      </c>
      <c r="K670" s="104">
        <v>0</v>
      </c>
      <c r="L670" s="131">
        <v>0</v>
      </c>
      <c r="M670" s="11">
        <v>0</v>
      </c>
      <c r="N670" s="104">
        <f t="shared" si="131"/>
        <v>11660</v>
      </c>
      <c r="O670" s="104">
        <f t="shared" si="131"/>
        <v>11385.439999999999</v>
      </c>
      <c r="P670" s="210" t="s">
        <v>1128</v>
      </c>
      <c r="Q670" s="210" t="s">
        <v>472</v>
      </c>
      <c r="R670" s="245" t="s">
        <v>204</v>
      </c>
      <c r="S670" s="267">
        <v>1</v>
      </c>
      <c r="T670" s="267">
        <v>0</v>
      </c>
    </row>
    <row r="671" spans="2:20" ht="54" customHeight="1">
      <c r="B671" s="2" t="s">
        <v>37</v>
      </c>
      <c r="C671" s="2" t="s">
        <v>1119</v>
      </c>
      <c r="D671" s="3">
        <v>0</v>
      </c>
      <c r="E671" s="3">
        <v>0</v>
      </c>
      <c r="F671" s="3">
        <v>0</v>
      </c>
      <c r="G671" s="3">
        <v>0</v>
      </c>
      <c r="H671" s="3">
        <v>0</v>
      </c>
      <c r="I671" s="8">
        <v>0</v>
      </c>
      <c r="J671" s="93">
        <v>0</v>
      </c>
      <c r="K671" s="93">
        <v>0</v>
      </c>
      <c r="L671" s="124">
        <v>0</v>
      </c>
      <c r="M671" s="3">
        <v>0</v>
      </c>
      <c r="N671" s="93">
        <f t="shared" si="131"/>
        <v>0</v>
      </c>
      <c r="O671" s="93">
        <f t="shared" si="131"/>
        <v>0</v>
      </c>
      <c r="P671" s="211"/>
      <c r="Q671" s="211"/>
      <c r="R671" s="246"/>
      <c r="S671" s="268"/>
      <c r="T671" s="268"/>
    </row>
    <row r="672" spans="2:20" ht="40.5" customHeight="1">
      <c r="B672" s="280" t="s">
        <v>980</v>
      </c>
      <c r="C672" s="280"/>
      <c r="D672" s="84">
        <f>D669</f>
        <v>0</v>
      </c>
      <c r="E672" s="84">
        <f aca="true" t="shared" si="132" ref="E672:M672">E669</f>
        <v>0</v>
      </c>
      <c r="F672" s="84">
        <f t="shared" si="132"/>
        <v>11660</v>
      </c>
      <c r="G672" s="84">
        <f t="shared" si="132"/>
        <v>11385.439999999999</v>
      </c>
      <c r="H672" s="84">
        <f t="shared" si="132"/>
        <v>0</v>
      </c>
      <c r="I672" s="84">
        <f t="shared" si="132"/>
        <v>0</v>
      </c>
      <c r="J672" s="84">
        <f t="shared" si="132"/>
        <v>0</v>
      </c>
      <c r="K672" s="84">
        <f t="shared" si="132"/>
        <v>0</v>
      </c>
      <c r="L672" s="84">
        <f t="shared" si="132"/>
        <v>0</v>
      </c>
      <c r="M672" s="84">
        <f t="shared" si="132"/>
        <v>0</v>
      </c>
      <c r="N672" s="108">
        <f t="shared" si="131"/>
        <v>11660</v>
      </c>
      <c r="O672" s="108">
        <f t="shared" si="131"/>
        <v>11385.439999999999</v>
      </c>
      <c r="P672" s="14"/>
      <c r="Q672" s="14"/>
      <c r="R672" s="14"/>
      <c r="S672" s="14"/>
      <c r="T672" s="14"/>
    </row>
    <row r="673" spans="2:20" ht="27.75" customHeight="1">
      <c r="B673" s="196" t="s">
        <v>1320</v>
      </c>
      <c r="C673" s="197"/>
      <c r="D673" s="197"/>
      <c r="E673" s="197"/>
      <c r="F673" s="197"/>
      <c r="G673" s="197"/>
      <c r="H673" s="197"/>
      <c r="I673" s="197"/>
      <c r="J673" s="197"/>
      <c r="K673" s="197"/>
      <c r="L673" s="197"/>
      <c r="M673" s="197"/>
      <c r="N673" s="197"/>
      <c r="O673" s="197"/>
      <c r="P673" s="197"/>
      <c r="Q673" s="197"/>
      <c r="R673" s="197"/>
      <c r="S673" s="197"/>
      <c r="T673" s="198"/>
    </row>
    <row r="674" spans="2:20" ht="27.75" customHeight="1">
      <c r="B674" s="196" t="s">
        <v>1129</v>
      </c>
      <c r="C674" s="275"/>
      <c r="D674" s="275"/>
      <c r="E674" s="275"/>
      <c r="F674" s="275"/>
      <c r="G674" s="275"/>
      <c r="H674" s="275"/>
      <c r="I674" s="275"/>
      <c r="J674" s="275"/>
      <c r="K674" s="275"/>
      <c r="L674" s="275"/>
      <c r="M674" s="275"/>
      <c r="N674" s="275"/>
      <c r="O674" s="275"/>
      <c r="P674" s="275"/>
      <c r="Q674" s="275"/>
      <c r="R674" s="275"/>
      <c r="S674" s="275"/>
      <c r="T674" s="276"/>
    </row>
    <row r="675" spans="2:20" ht="24.75" customHeight="1">
      <c r="B675" s="18" t="s">
        <v>118</v>
      </c>
      <c r="C675" s="118" t="s">
        <v>1130</v>
      </c>
      <c r="D675" s="133">
        <f aca="true" t="shared" si="133" ref="D675:M675">D676+D677</f>
        <v>3907</v>
      </c>
      <c r="E675" s="133">
        <f t="shared" si="133"/>
        <v>1953.4299999999998</v>
      </c>
      <c r="F675" s="133">
        <f t="shared" si="133"/>
        <v>0</v>
      </c>
      <c r="G675" s="133">
        <f t="shared" si="133"/>
        <v>0</v>
      </c>
      <c r="H675" s="133">
        <f t="shared" si="133"/>
        <v>0</v>
      </c>
      <c r="I675" s="133">
        <f t="shared" si="133"/>
        <v>0</v>
      </c>
      <c r="J675" s="133">
        <f t="shared" si="133"/>
        <v>0</v>
      </c>
      <c r="K675" s="133">
        <f t="shared" si="133"/>
        <v>0</v>
      </c>
      <c r="L675" s="133">
        <f t="shared" si="133"/>
        <v>0</v>
      </c>
      <c r="M675" s="133">
        <f t="shared" si="133"/>
        <v>0</v>
      </c>
      <c r="N675" s="95">
        <f aca="true" t="shared" si="134" ref="N675:O681">D675+F675+H675+J675+L675</f>
        <v>3907</v>
      </c>
      <c r="O675" s="95">
        <f t="shared" si="134"/>
        <v>1953.4299999999998</v>
      </c>
      <c r="P675" s="210" t="s">
        <v>1131</v>
      </c>
      <c r="Q675" s="210" t="s">
        <v>472</v>
      </c>
      <c r="R675" s="245" t="s">
        <v>204</v>
      </c>
      <c r="S675" s="245">
        <v>1</v>
      </c>
      <c r="T675" s="245">
        <v>1</v>
      </c>
    </row>
    <row r="676" spans="2:20" ht="70.5" customHeight="1">
      <c r="B676" s="10" t="s">
        <v>9</v>
      </c>
      <c r="C676" s="10" t="s">
        <v>1120</v>
      </c>
      <c r="D676" s="11">
        <v>3907</v>
      </c>
      <c r="E676" s="11">
        <v>1953.4299999999998</v>
      </c>
      <c r="F676" s="11">
        <v>0</v>
      </c>
      <c r="G676" s="11">
        <v>0</v>
      </c>
      <c r="H676" s="11">
        <v>0</v>
      </c>
      <c r="I676" s="12">
        <v>0</v>
      </c>
      <c r="J676" s="104">
        <v>0</v>
      </c>
      <c r="K676" s="104">
        <v>0</v>
      </c>
      <c r="L676" s="131">
        <v>0</v>
      </c>
      <c r="M676" s="11">
        <v>0</v>
      </c>
      <c r="N676" s="104">
        <f t="shared" si="134"/>
        <v>3907</v>
      </c>
      <c r="O676" s="104">
        <f t="shared" si="134"/>
        <v>1953.4299999999998</v>
      </c>
      <c r="P676" s="211"/>
      <c r="Q676" s="211"/>
      <c r="R676" s="246"/>
      <c r="S676" s="246"/>
      <c r="T676" s="246"/>
    </row>
    <row r="677" spans="2:20" ht="49.5" customHeight="1">
      <c r="B677" s="2" t="s">
        <v>37</v>
      </c>
      <c r="C677" s="2" t="s">
        <v>1117</v>
      </c>
      <c r="D677" s="3">
        <v>0</v>
      </c>
      <c r="E677" s="3">
        <v>0</v>
      </c>
      <c r="F677" s="3">
        <v>0</v>
      </c>
      <c r="G677" s="3">
        <v>0</v>
      </c>
      <c r="H677" s="3">
        <v>0</v>
      </c>
      <c r="I677" s="8">
        <v>0</v>
      </c>
      <c r="J677" s="93">
        <v>0</v>
      </c>
      <c r="K677" s="93">
        <v>0</v>
      </c>
      <c r="L677" s="124">
        <v>0</v>
      </c>
      <c r="M677" s="3">
        <v>0</v>
      </c>
      <c r="N677" s="93">
        <f t="shared" si="134"/>
        <v>0</v>
      </c>
      <c r="O677" s="93">
        <f t="shared" si="134"/>
        <v>0</v>
      </c>
      <c r="P677" s="211"/>
      <c r="Q677" s="211"/>
      <c r="R677" s="246"/>
      <c r="S677" s="246"/>
      <c r="T677" s="246"/>
    </row>
    <row r="678" spans="2:20" ht="41.25" customHeight="1">
      <c r="B678" s="18" t="s">
        <v>120</v>
      </c>
      <c r="C678" s="118" t="s">
        <v>1132</v>
      </c>
      <c r="D678" s="133">
        <f aca="true" t="shared" si="135" ref="D678:M678">D679+D680</f>
        <v>976.8</v>
      </c>
      <c r="E678" s="133">
        <f t="shared" si="135"/>
        <v>944.28</v>
      </c>
      <c r="F678" s="133">
        <f t="shared" si="135"/>
        <v>0</v>
      </c>
      <c r="G678" s="133">
        <f t="shared" si="135"/>
        <v>0</v>
      </c>
      <c r="H678" s="133">
        <f t="shared" si="135"/>
        <v>0</v>
      </c>
      <c r="I678" s="133">
        <f t="shared" si="135"/>
        <v>0</v>
      </c>
      <c r="J678" s="133">
        <f t="shared" si="135"/>
        <v>0</v>
      </c>
      <c r="K678" s="133">
        <f t="shared" si="135"/>
        <v>0</v>
      </c>
      <c r="L678" s="133">
        <f t="shared" si="135"/>
        <v>0</v>
      </c>
      <c r="M678" s="133">
        <f t="shared" si="135"/>
        <v>0</v>
      </c>
      <c r="N678" s="95">
        <f t="shared" si="134"/>
        <v>976.8</v>
      </c>
      <c r="O678" s="95">
        <f t="shared" si="134"/>
        <v>944.28</v>
      </c>
      <c r="P678" s="210" t="s">
        <v>1133</v>
      </c>
      <c r="Q678" s="210" t="s">
        <v>472</v>
      </c>
      <c r="R678" s="245" t="s">
        <v>204</v>
      </c>
      <c r="S678" s="245">
        <v>1</v>
      </c>
      <c r="T678" s="245">
        <v>1</v>
      </c>
    </row>
    <row r="679" spans="2:20" ht="74.25" customHeight="1">
      <c r="B679" s="2" t="s">
        <v>11</v>
      </c>
      <c r="C679" s="2" t="s">
        <v>1121</v>
      </c>
      <c r="D679" s="3">
        <v>976.8</v>
      </c>
      <c r="E679" s="3">
        <v>944.28</v>
      </c>
      <c r="F679" s="3">
        <v>0</v>
      </c>
      <c r="G679" s="3">
        <v>0</v>
      </c>
      <c r="H679" s="3">
        <v>0</v>
      </c>
      <c r="I679" s="8">
        <v>0</v>
      </c>
      <c r="J679" s="93">
        <v>0</v>
      </c>
      <c r="K679" s="93">
        <v>0</v>
      </c>
      <c r="L679" s="124">
        <v>0</v>
      </c>
      <c r="M679" s="3">
        <v>0</v>
      </c>
      <c r="N679" s="93">
        <f t="shared" si="134"/>
        <v>976.8</v>
      </c>
      <c r="O679" s="93">
        <f t="shared" si="134"/>
        <v>944.28</v>
      </c>
      <c r="P679" s="211"/>
      <c r="Q679" s="211"/>
      <c r="R679" s="246"/>
      <c r="S679" s="246"/>
      <c r="T679" s="246"/>
    </row>
    <row r="680" spans="2:20" ht="46.5" customHeight="1">
      <c r="B680" s="22" t="s">
        <v>13</v>
      </c>
      <c r="C680" s="22" t="s">
        <v>1117</v>
      </c>
      <c r="D680" s="21">
        <v>0</v>
      </c>
      <c r="E680" s="21">
        <v>0</v>
      </c>
      <c r="F680" s="21">
        <v>0</v>
      </c>
      <c r="G680" s="21">
        <v>0</v>
      </c>
      <c r="H680" s="21">
        <v>0</v>
      </c>
      <c r="I680" s="27">
        <v>0</v>
      </c>
      <c r="J680" s="97">
        <v>0</v>
      </c>
      <c r="K680" s="97">
        <v>0</v>
      </c>
      <c r="L680" s="127">
        <v>0</v>
      </c>
      <c r="M680" s="21">
        <v>0</v>
      </c>
      <c r="N680" s="97">
        <f t="shared" si="134"/>
        <v>0</v>
      </c>
      <c r="O680" s="97">
        <f t="shared" si="134"/>
        <v>0</v>
      </c>
      <c r="P680" s="261"/>
      <c r="Q680" s="261"/>
      <c r="R680" s="262"/>
      <c r="S680" s="262"/>
      <c r="T680" s="262"/>
    </row>
    <row r="681" spans="2:20" ht="36.75" customHeight="1">
      <c r="B681" s="280" t="s">
        <v>998</v>
      </c>
      <c r="C681" s="280"/>
      <c r="D681" s="165">
        <f>D675+D678</f>
        <v>4883.8</v>
      </c>
      <c r="E681" s="165">
        <f aca="true" t="shared" si="136" ref="E681:M681">E675+E678</f>
        <v>2897.71</v>
      </c>
      <c r="F681" s="165">
        <f t="shared" si="136"/>
        <v>0</v>
      </c>
      <c r="G681" s="165">
        <f t="shared" si="136"/>
        <v>0</v>
      </c>
      <c r="H681" s="165">
        <f t="shared" si="136"/>
        <v>0</v>
      </c>
      <c r="I681" s="165">
        <f t="shared" si="136"/>
        <v>0</v>
      </c>
      <c r="J681" s="165">
        <f t="shared" si="136"/>
        <v>0</v>
      </c>
      <c r="K681" s="165">
        <f t="shared" si="136"/>
        <v>0</v>
      </c>
      <c r="L681" s="165">
        <f t="shared" si="136"/>
        <v>0</v>
      </c>
      <c r="M681" s="165">
        <f t="shared" si="136"/>
        <v>0</v>
      </c>
      <c r="N681" s="108">
        <f t="shared" si="134"/>
        <v>4883.8</v>
      </c>
      <c r="O681" s="108">
        <f t="shared" si="134"/>
        <v>2897.71</v>
      </c>
      <c r="P681" s="85"/>
      <c r="Q681" s="85"/>
      <c r="R681" s="85"/>
      <c r="S681" s="85"/>
      <c r="T681" s="32"/>
    </row>
    <row r="682" spans="2:20" ht="33" customHeight="1">
      <c r="B682" s="196" t="s">
        <v>1321</v>
      </c>
      <c r="C682" s="197"/>
      <c r="D682" s="197"/>
      <c r="E682" s="197"/>
      <c r="F682" s="197"/>
      <c r="G682" s="197"/>
      <c r="H682" s="197"/>
      <c r="I682" s="197"/>
      <c r="J682" s="197"/>
      <c r="K682" s="197"/>
      <c r="L682" s="197"/>
      <c r="M682" s="197"/>
      <c r="N682" s="197"/>
      <c r="O682" s="197"/>
      <c r="P682" s="197"/>
      <c r="Q682" s="197"/>
      <c r="R682" s="197"/>
      <c r="S682" s="197"/>
      <c r="T682" s="198"/>
    </row>
    <row r="683" spans="2:20" ht="33" customHeight="1">
      <c r="B683" s="217" t="s">
        <v>1134</v>
      </c>
      <c r="C683" s="228"/>
      <c r="D683" s="228"/>
      <c r="E683" s="228"/>
      <c r="F683" s="228"/>
      <c r="G683" s="228"/>
      <c r="H683" s="228"/>
      <c r="I683" s="228"/>
      <c r="J683" s="228"/>
      <c r="K683" s="228"/>
      <c r="L683" s="228"/>
      <c r="M683" s="228"/>
      <c r="N683" s="228"/>
      <c r="O683" s="228"/>
      <c r="P683" s="228"/>
      <c r="Q683" s="228"/>
      <c r="R683" s="228"/>
      <c r="S683" s="228"/>
      <c r="T683" s="228"/>
    </row>
    <row r="684" spans="2:20" ht="24" customHeight="1">
      <c r="B684" s="18" t="s">
        <v>118</v>
      </c>
      <c r="C684" s="118" t="s">
        <v>1135</v>
      </c>
      <c r="D684" s="133">
        <f>D685</f>
        <v>0</v>
      </c>
      <c r="E684" s="133">
        <f aca="true" t="shared" si="137" ref="E684:M684">E685</f>
        <v>0</v>
      </c>
      <c r="F684" s="133">
        <f t="shared" si="137"/>
        <v>0</v>
      </c>
      <c r="G684" s="133">
        <f t="shared" si="137"/>
        <v>0</v>
      </c>
      <c r="H684" s="133">
        <f t="shared" si="137"/>
        <v>0</v>
      </c>
      <c r="I684" s="133">
        <f t="shared" si="137"/>
        <v>0</v>
      </c>
      <c r="J684" s="133">
        <f t="shared" si="137"/>
        <v>0</v>
      </c>
      <c r="K684" s="133">
        <f t="shared" si="137"/>
        <v>0</v>
      </c>
      <c r="L684" s="133">
        <f t="shared" si="137"/>
        <v>299681.19</v>
      </c>
      <c r="M684" s="133">
        <f t="shared" si="137"/>
        <v>40125.2</v>
      </c>
      <c r="N684" s="95">
        <f>D684+F684+H684+J684+L684</f>
        <v>299681.19</v>
      </c>
      <c r="O684" s="95">
        <f>E684+G684+I684+K684+M684</f>
        <v>40125.2</v>
      </c>
      <c r="P684" s="48" t="s">
        <v>1136</v>
      </c>
      <c r="Q684" s="48" t="s">
        <v>469</v>
      </c>
      <c r="R684" s="49" t="s">
        <v>1137</v>
      </c>
      <c r="S684" s="182">
        <v>233</v>
      </c>
      <c r="T684" s="182">
        <v>339</v>
      </c>
    </row>
    <row r="685" spans="2:20" ht="36" customHeight="1">
      <c r="B685" s="250" t="s">
        <v>37</v>
      </c>
      <c r="C685" s="250" t="s">
        <v>1122</v>
      </c>
      <c r="D685" s="271">
        <v>0</v>
      </c>
      <c r="E685" s="271">
        <v>0</v>
      </c>
      <c r="F685" s="271">
        <v>0</v>
      </c>
      <c r="G685" s="271">
        <v>0</v>
      </c>
      <c r="H685" s="271">
        <v>0</v>
      </c>
      <c r="I685" s="271">
        <v>0</v>
      </c>
      <c r="J685" s="271">
        <v>0</v>
      </c>
      <c r="K685" s="271">
        <v>0</v>
      </c>
      <c r="L685" s="271">
        <v>299681.19</v>
      </c>
      <c r="M685" s="271">
        <v>40125.2</v>
      </c>
      <c r="N685" s="271">
        <f>D685+F685+H685+J685+L685</f>
        <v>299681.19</v>
      </c>
      <c r="O685" s="271">
        <f>E685+G685+I685+K685+M685</f>
        <v>40125.2</v>
      </c>
      <c r="P685" s="48" t="s">
        <v>1138</v>
      </c>
      <c r="Q685" s="48" t="s">
        <v>469</v>
      </c>
      <c r="R685" s="49" t="s">
        <v>1139</v>
      </c>
      <c r="S685" s="49">
        <v>34.69</v>
      </c>
      <c r="T685" s="49">
        <v>34.67</v>
      </c>
    </row>
    <row r="686" spans="2:20" ht="38.25" customHeight="1">
      <c r="B686" s="251"/>
      <c r="C686" s="251"/>
      <c r="D686" s="248"/>
      <c r="E686" s="248"/>
      <c r="F686" s="248"/>
      <c r="G686" s="248"/>
      <c r="H686" s="248"/>
      <c r="I686" s="248"/>
      <c r="J686" s="248"/>
      <c r="K686" s="248"/>
      <c r="L686" s="248"/>
      <c r="M686" s="248"/>
      <c r="N686" s="248"/>
      <c r="O686" s="248"/>
      <c r="P686" s="48" t="s">
        <v>1140</v>
      </c>
      <c r="Q686" s="48" t="s">
        <v>469</v>
      </c>
      <c r="R686" s="49" t="s">
        <v>131</v>
      </c>
      <c r="S686" s="49">
        <v>100</v>
      </c>
      <c r="T686" s="49">
        <v>100</v>
      </c>
    </row>
    <row r="687" spans="2:20" ht="36" customHeight="1">
      <c r="B687" s="251"/>
      <c r="C687" s="251"/>
      <c r="D687" s="248"/>
      <c r="E687" s="248"/>
      <c r="F687" s="248"/>
      <c r="G687" s="248"/>
      <c r="H687" s="248"/>
      <c r="I687" s="248"/>
      <c r="J687" s="248"/>
      <c r="K687" s="248"/>
      <c r="L687" s="248"/>
      <c r="M687" s="248"/>
      <c r="N687" s="248"/>
      <c r="O687" s="248"/>
      <c r="P687" s="48" t="s">
        <v>1141</v>
      </c>
      <c r="Q687" s="48" t="s">
        <v>469</v>
      </c>
      <c r="R687" s="49" t="s">
        <v>1142</v>
      </c>
      <c r="S687" s="181">
        <v>100</v>
      </c>
      <c r="T687" s="181">
        <v>3.6</v>
      </c>
    </row>
    <row r="688" spans="2:20" ht="38.25" customHeight="1">
      <c r="B688" s="251"/>
      <c r="C688" s="251"/>
      <c r="D688" s="248"/>
      <c r="E688" s="248"/>
      <c r="F688" s="248"/>
      <c r="G688" s="248"/>
      <c r="H688" s="248"/>
      <c r="I688" s="248"/>
      <c r="J688" s="248"/>
      <c r="K688" s="248"/>
      <c r="L688" s="248"/>
      <c r="M688" s="248"/>
      <c r="N688" s="248"/>
      <c r="O688" s="248"/>
      <c r="P688" s="48" t="s">
        <v>1143</v>
      </c>
      <c r="Q688" s="48" t="s">
        <v>469</v>
      </c>
      <c r="R688" s="49" t="s">
        <v>1144</v>
      </c>
      <c r="S688" s="49">
        <v>6.33</v>
      </c>
      <c r="T688" s="49">
        <v>15.11</v>
      </c>
    </row>
    <row r="689" spans="2:20" ht="36" customHeight="1">
      <c r="B689" s="251"/>
      <c r="C689" s="251"/>
      <c r="D689" s="248"/>
      <c r="E689" s="248"/>
      <c r="F689" s="248"/>
      <c r="G689" s="248"/>
      <c r="H689" s="248"/>
      <c r="I689" s="248"/>
      <c r="J689" s="248"/>
      <c r="K689" s="248"/>
      <c r="L689" s="248"/>
      <c r="M689" s="248"/>
      <c r="N689" s="248"/>
      <c r="O689" s="248"/>
      <c r="P689" s="48" t="s">
        <v>1145</v>
      </c>
      <c r="Q689" s="48" t="s">
        <v>469</v>
      </c>
      <c r="R689" s="49" t="s">
        <v>1146</v>
      </c>
      <c r="S689" s="49">
        <v>6.9</v>
      </c>
      <c r="T689" s="49">
        <v>1.5</v>
      </c>
    </row>
    <row r="690" spans="2:20" ht="46.5" customHeight="1">
      <c r="B690" s="251"/>
      <c r="C690" s="251"/>
      <c r="D690" s="248"/>
      <c r="E690" s="248"/>
      <c r="F690" s="248"/>
      <c r="G690" s="248"/>
      <c r="H690" s="248"/>
      <c r="I690" s="248"/>
      <c r="J690" s="248"/>
      <c r="K690" s="248"/>
      <c r="L690" s="248"/>
      <c r="M690" s="248"/>
      <c r="N690" s="248"/>
      <c r="O690" s="248"/>
      <c r="P690" s="48" t="s">
        <v>1147</v>
      </c>
      <c r="Q690" s="48" t="s">
        <v>469</v>
      </c>
      <c r="R690" s="49" t="s">
        <v>1148</v>
      </c>
      <c r="S690" s="49">
        <v>6.33</v>
      </c>
      <c r="T690" s="49">
        <v>0.47</v>
      </c>
    </row>
    <row r="691" spans="2:20" ht="38.25" customHeight="1">
      <c r="B691" s="251"/>
      <c r="C691" s="251"/>
      <c r="D691" s="248"/>
      <c r="E691" s="248"/>
      <c r="F691" s="248"/>
      <c r="G691" s="248"/>
      <c r="H691" s="248"/>
      <c r="I691" s="248"/>
      <c r="J691" s="248"/>
      <c r="K691" s="248"/>
      <c r="L691" s="248"/>
      <c r="M691" s="248"/>
      <c r="N691" s="248"/>
      <c r="O691" s="248"/>
      <c r="P691" s="48" t="s">
        <v>1149</v>
      </c>
      <c r="Q691" s="48" t="s">
        <v>130</v>
      </c>
      <c r="R691" s="49" t="s">
        <v>1150</v>
      </c>
      <c r="S691" s="49">
        <v>15.8</v>
      </c>
      <c r="T691" s="49"/>
    </row>
    <row r="692" spans="2:20" ht="40.5" customHeight="1">
      <c r="B692" s="252"/>
      <c r="C692" s="252"/>
      <c r="D692" s="249"/>
      <c r="E692" s="249"/>
      <c r="F692" s="249"/>
      <c r="G692" s="249"/>
      <c r="H692" s="249"/>
      <c r="I692" s="249"/>
      <c r="J692" s="249"/>
      <c r="K692" s="249"/>
      <c r="L692" s="249"/>
      <c r="M692" s="249"/>
      <c r="N692" s="249"/>
      <c r="O692" s="249"/>
      <c r="P692" s="50" t="s">
        <v>1151</v>
      </c>
      <c r="Q692" s="50" t="s">
        <v>1152</v>
      </c>
      <c r="R692" s="66" t="s">
        <v>1153</v>
      </c>
      <c r="S692" s="66">
        <v>4.11</v>
      </c>
      <c r="T692" s="66"/>
    </row>
    <row r="693" spans="2:20" ht="47.25" customHeight="1">
      <c r="B693" s="280" t="s">
        <v>721</v>
      </c>
      <c r="C693" s="280"/>
      <c r="D693" s="176">
        <f>D684</f>
        <v>0</v>
      </c>
      <c r="E693" s="176">
        <f aca="true" t="shared" si="138" ref="E693:M693">E684</f>
        <v>0</v>
      </c>
      <c r="F693" s="176">
        <f t="shared" si="138"/>
        <v>0</v>
      </c>
      <c r="G693" s="176">
        <f t="shared" si="138"/>
        <v>0</v>
      </c>
      <c r="H693" s="176">
        <f t="shared" si="138"/>
        <v>0</v>
      </c>
      <c r="I693" s="176">
        <f t="shared" si="138"/>
        <v>0</v>
      </c>
      <c r="J693" s="176">
        <f t="shared" si="138"/>
        <v>0</v>
      </c>
      <c r="K693" s="176">
        <f t="shared" si="138"/>
        <v>0</v>
      </c>
      <c r="L693" s="176">
        <f t="shared" si="138"/>
        <v>299681.19</v>
      </c>
      <c r="M693" s="176">
        <f t="shared" si="138"/>
        <v>40125.2</v>
      </c>
      <c r="N693" s="108">
        <f>D693+F693+H693+J693+L693</f>
        <v>299681.19</v>
      </c>
      <c r="O693" s="108">
        <f>E693+G693+I693+K693+M693</f>
        <v>40125.2</v>
      </c>
      <c r="P693" s="177"/>
      <c r="Q693" s="177"/>
      <c r="R693" s="158"/>
      <c r="S693" s="158"/>
      <c r="T693" s="158"/>
    </row>
    <row r="694" spans="2:20" ht="27" customHeight="1">
      <c r="B694" s="196" t="s">
        <v>1330</v>
      </c>
      <c r="C694" s="197"/>
      <c r="D694" s="197"/>
      <c r="E694" s="197"/>
      <c r="F694" s="197"/>
      <c r="G694" s="197"/>
      <c r="H694" s="197"/>
      <c r="I694" s="197"/>
      <c r="J694" s="197"/>
      <c r="K694" s="197"/>
      <c r="L694" s="197"/>
      <c r="M694" s="197"/>
      <c r="N694" s="197"/>
      <c r="O694" s="197"/>
      <c r="P694" s="197"/>
      <c r="Q694" s="197"/>
      <c r="R694" s="197"/>
      <c r="S694" s="197"/>
      <c r="T694" s="198"/>
    </row>
    <row r="695" spans="2:20" ht="27" customHeight="1">
      <c r="B695" s="385" t="s">
        <v>105</v>
      </c>
      <c r="C695" s="386"/>
      <c r="D695" s="114">
        <f aca="true" t="shared" si="139" ref="D695:M695">D666+D672+D681+D693</f>
        <v>5602.900000000001</v>
      </c>
      <c r="E695" s="114">
        <f t="shared" si="139"/>
        <v>3616.76</v>
      </c>
      <c r="F695" s="114">
        <f t="shared" si="139"/>
        <v>12787.8</v>
      </c>
      <c r="G695" s="114">
        <f t="shared" si="139"/>
        <v>12513.239999999998</v>
      </c>
      <c r="H695" s="114">
        <f t="shared" si="139"/>
        <v>1127.8</v>
      </c>
      <c r="I695" s="114">
        <f t="shared" si="139"/>
        <v>1127.8</v>
      </c>
      <c r="J695" s="114">
        <f t="shared" si="139"/>
        <v>0</v>
      </c>
      <c r="K695" s="114">
        <f t="shared" si="139"/>
        <v>0</v>
      </c>
      <c r="L695" s="114">
        <f t="shared" si="139"/>
        <v>305205.29</v>
      </c>
      <c r="M695" s="114">
        <f t="shared" si="139"/>
        <v>45649.299999999996</v>
      </c>
      <c r="N695" s="175">
        <f>D695+F695+H695+J695+L695</f>
        <v>324723.79</v>
      </c>
      <c r="O695" s="175">
        <f>E695+G695+I695+K695+M695</f>
        <v>62907.09999999999</v>
      </c>
      <c r="P695" s="153"/>
      <c r="Q695" s="153"/>
      <c r="R695" s="153"/>
      <c r="S695" s="153"/>
      <c r="T695" s="153"/>
    </row>
    <row r="696" spans="2:20" ht="27" customHeight="1">
      <c r="B696" s="199" t="s">
        <v>1341</v>
      </c>
      <c r="C696" s="202"/>
      <c r="D696" s="202"/>
      <c r="E696" s="202"/>
      <c r="F696" s="202"/>
      <c r="G696" s="202"/>
      <c r="H696" s="202"/>
      <c r="I696" s="202"/>
      <c r="J696" s="202"/>
      <c r="K696" s="202"/>
      <c r="L696" s="202"/>
      <c r="M696" s="202"/>
      <c r="N696" s="202"/>
      <c r="O696" s="202"/>
      <c r="P696" s="202"/>
      <c r="Q696" s="202"/>
      <c r="R696" s="202"/>
      <c r="S696" s="202"/>
      <c r="T696" s="203"/>
    </row>
    <row r="697" spans="2:20" ht="29.25" customHeight="1">
      <c r="B697" s="255" t="s">
        <v>0</v>
      </c>
      <c r="C697" s="255" t="s">
        <v>1</v>
      </c>
      <c r="D697" s="196" t="s">
        <v>272</v>
      </c>
      <c r="E697" s="256"/>
      <c r="F697" s="257" t="s">
        <v>106</v>
      </c>
      <c r="G697" s="258"/>
      <c r="H697" s="215" t="s">
        <v>109</v>
      </c>
      <c r="I697" s="216"/>
      <c r="J697" s="387" t="s">
        <v>900</v>
      </c>
      <c r="K697" s="388"/>
      <c r="L697" s="215" t="s">
        <v>110</v>
      </c>
      <c r="M697" s="216"/>
      <c r="N697" s="215" t="s">
        <v>154</v>
      </c>
      <c r="O697" s="216"/>
      <c r="P697" s="204" t="s">
        <v>111</v>
      </c>
      <c r="Q697" s="204" t="s">
        <v>112</v>
      </c>
      <c r="R697" s="204" t="s">
        <v>113</v>
      </c>
      <c r="S697" s="204" t="s">
        <v>114</v>
      </c>
      <c r="T697" s="204" t="s">
        <v>115</v>
      </c>
    </row>
    <row r="698" spans="2:20" ht="64.5" customHeight="1">
      <c r="B698" s="233"/>
      <c r="C698" s="234"/>
      <c r="D698" s="6" t="s">
        <v>2</v>
      </c>
      <c r="E698" s="6" t="s">
        <v>3</v>
      </c>
      <c r="F698" s="5" t="s">
        <v>2</v>
      </c>
      <c r="G698" s="7" t="s">
        <v>3</v>
      </c>
      <c r="H698" s="6" t="s">
        <v>2</v>
      </c>
      <c r="I698" s="6" t="s">
        <v>3</v>
      </c>
      <c r="J698" s="6" t="s">
        <v>2</v>
      </c>
      <c r="K698" s="6" t="s">
        <v>3</v>
      </c>
      <c r="L698" s="6" t="s">
        <v>2</v>
      </c>
      <c r="M698" s="6" t="s">
        <v>3</v>
      </c>
      <c r="N698" s="6" t="s">
        <v>2</v>
      </c>
      <c r="O698" s="6" t="s">
        <v>3</v>
      </c>
      <c r="P698" s="204"/>
      <c r="Q698" s="204"/>
      <c r="R698" s="204"/>
      <c r="S698" s="204"/>
      <c r="T698" s="204"/>
    </row>
    <row r="699" spans="2:20" ht="59.25" customHeight="1">
      <c r="B699" s="13" t="s">
        <v>4</v>
      </c>
      <c r="C699" s="13" t="s">
        <v>5</v>
      </c>
      <c r="D699" s="13" t="s">
        <v>6</v>
      </c>
      <c r="E699" s="13" t="s">
        <v>449</v>
      </c>
      <c r="F699" s="13" t="s">
        <v>7</v>
      </c>
      <c r="G699" s="13" t="s">
        <v>8</v>
      </c>
      <c r="H699" s="13" t="s">
        <v>770</v>
      </c>
      <c r="I699" s="13" t="s">
        <v>771</v>
      </c>
      <c r="J699" s="13" t="s">
        <v>107</v>
      </c>
      <c r="K699" s="13" t="s">
        <v>772</v>
      </c>
      <c r="L699" s="13" t="s">
        <v>773</v>
      </c>
      <c r="M699" s="13" t="s">
        <v>108</v>
      </c>
      <c r="N699" s="13" t="s">
        <v>774</v>
      </c>
      <c r="O699" s="13" t="s">
        <v>775</v>
      </c>
      <c r="P699" s="13" t="s">
        <v>620</v>
      </c>
      <c r="Q699" s="13" t="s">
        <v>776</v>
      </c>
      <c r="R699" s="13" t="s">
        <v>777</v>
      </c>
      <c r="S699" s="13" t="s">
        <v>934</v>
      </c>
      <c r="T699" s="13" t="s">
        <v>935</v>
      </c>
    </row>
    <row r="700" spans="2:20" ht="14.25" customHeight="1">
      <c r="B700" s="205" t="s">
        <v>1154</v>
      </c>
      <c r="C700" s="206"/>
      <c r="D700" s="206"/>
      <c r="E700" s="206"/>
      <c r="F700" s="206"/>
      <c r="G700" s="206"/>
      <c r="H700" s="206"/>
      <c r="I700" s="206"/>
      <c r="J700" s="206"/>
      <c r="K700" s="206"/>
      <c r="L700" s="206"/>
      <c r="M700" s="206"/>
      <c r="N700" s="206"/>
      <c r="O700" s="206"/>
      <c r="P700" s="206"/>
      <c r="Q700" s="206"/>
      <c r="R700" s="206"/>
      <c r="S700" s="206"/>
      <c r="T700" s="206"/>
    </row>
    <row r="701" spans="2:20" ht="27" customHeight="1">
      <c r="B701" s="217" t="s">
        <v>1155</v>
      </c>
      <c r="C701" s="218"/>
      <c r="D701" s="218"/>
      <c r="E701" s="218"/>
      <c r="F701" s="218"/>
      <c r="G701" s="218"/>
      <c r="H701" s="218"/>
      <c r="I701" s="218"/>
      <c r="J701" s="218"/>
      <c r="K701" s="218"/>
      <c r="L701" s="218"/>
      <c r="M701" s="218"/>
      <c r="N701" s="218"/>
      <c r="O701" s="218"/>
      <c r="P701" s="218"/>
      <c r="Q701" s="218"/>
      <c r="R701" s="218"/>
      <c r="S701" s="218"/>
      <c r="T701" s="218"/>
    </row>
    <row r="702" spans="2:20" ht="26.25" customHeight="1">
      <c r="B702" s="18" t="s">
        <v>118</v>
      </c>
      <c r="C702" s="118" t="s">
        <v>1195</v>
      </c>
      <c r="D702" s="133">
        <f aca="true" t="shared" si="140" ref="D702:M702">D703</f>
        <v>0</v>
      </c>
      <c r="E702" s="133">
        <f t="shared" si="140"/>
        <v>0</v>
      </c>
      <c r="F702" s="133">
        <f t="shared" si="140"/>
        <v>0</v>
      </c>
      <c r="G702" s="133">
        <f t="shared" si="140"/>
        <v>0</v>
      </c>
      <c r="H702" s="133">
        <f t="shared" si="140"/>
        <v>546</v>
      </c>
      <c r="I702" s="133">
        <f t="shared" si="140"/>
        <v>516.13</v>
      </c>
      <c r="J702" s="133">
        <f t="shared" si="140"/>
        <v>53</v>
      </c>
      <c r="K702" s="133">
        <f t="shared" si="140"/>
        <v>53</v>
      </c>
      <c r="L702" s="133">
        <f t="shared" si="140"/>
        <v>32400</v>
      </c>
      <c r="M702" s="133">
        <f t="shared" si="140"/>
        <v>32400</v>
      </c>
      <c r="N702" s="95">
        <f>D702+F702+H702+J702+L702</f>
        <v>32999</v>
      </c>
      <c r="O702" s="95">
        <f>E702+G702+I702+K702+M702</f>
        <v>32969.13</v>
      </c>
      <c r="P702" s="48" t="s">
        <v>1196</v>
      </c>
      <c r="Q702" s="48" t="s">
        <v>676</v>
      </c>
      <c r="R702" s="49" t="s">
        <v>677</v>
      </c>
      <c r="S702" s="49" t="s">
        <v>677</v>
      </c>
      <c r="T702" s="49" t="s">
        <v>677</v>
      </c>
    </row>
    <row r="703" spans="2:20" ht="38.25" customHeight="1">
      <c r="B703" s="2" t="s">
        <v>9</v>
      </c>
      <c r="C703" s="92" t="s">
        <v>1156</v>
      </c>
      <c r="D703" s="95">
        <f>D704+D705+D706+D707+D708+D709+D710+D711+D712+D713+D714+D715+D716+D717+D718+D719+D720+D721+D722+D723+D724+D725</f>
        <v>0</v>
      </c>
      <c r="E703" s="95">
        <f aca="true" t="shared" si="141" ref="E703:M703">E704+E705+E706+E707+E708+E709+E710+E711+E712+E713+E714+E715+E716+E717+E718+E719+E720+E721+E722+E723+E724+E725</f>
        <v>0</v>
      </c>
      <c r="F703" s="95">
        <f t="shared" si="141"/>
        <v>0</v>
      </c>
      <c r="G703" s="95">
        <f t="shared" si="141"/>
        <v>0</v>
      </c>
      <c r="H703" s="95">
        <f t="shared" si="141"/>
        <v>546</v>
      </c>
      <c r="I703" s="95">
        <f t="shared" si="141"/>
        <v>516.13</v>
      </c>
      <c r="J703" s="95">
        <f t="shared" si="141"/>
        <v>53</v>
      </c>
      <c r="K703" s="95">
        <f t="shared" si="141"/>
        <v>53</v>
      </c>
      <c r="L703" s="95">
        <f t="shared" si="141"/>
        <v>32400</v>
      </c>
      <c r="M703" s="95">
        <f t="shared" si="141"/>
        <v>32400</v>
      </c>
      <c r="N703" s="95">
        <f aca="true" t="shared" si="142" ref="N703:N726">D703+F703+H703+J703+L703</f>
        <v>32999</v>
      </c>
      <c r="O703" s="95">
        <f aca="true" t="shared" si="143" ref="O703:O726">E703+G703+I703+K703+M703</f>
        <v>32969.13</v>
      </c>
      <c r="P703" s="48" t="s">
        <v>1197</v>
      </c>
      <c r="Q703" s="48" t="s">
        <v>676</v>
      </c>
      <c r="R703" s="49" t="s">
        <v>677</v>
      </c>
      <c r="S703" s="49" t="s">
        <v>677</v>
      </c>
      <c r="T703" s="49" t="s">
        <v>677</v>
      </c>
    </row>
    <row r="704" spans="2:20" ht="24.75" customHeight="1">
      <c r="B704" s="4" t="s">
        <v>230</v>
      </c>
      <c r="C704" s="92" t="s">
        <v>1157</v>
      </c>
      <c r="D704" s="93">
        <v>0</v>
      </c>
      <c r="E704" s="93">
        <v>0</v>
      </c>
      <c r="F704" s="124">
        <v>0</v>
      </c>
      <c r="G704" s="93">
        <v>0</v>
      </c>
      <c r="H704" s="3">
        <v>546</v>
      </c>
      <c r="I704" s="3">
        <v>516.13</v>
      </c>
      <c r="J704" s="3">
        <v>0</v>
      </c>
      <c r="K704" s="3">
        <v>0</v>
      </c>
      <c r="L704" s="3">
        <v>0</v>
      </c>
      <c r="M704" s="3">
        <v>0</v>
      </c>
      <c r="N704" s="93">
        <f t="shared" si="142"/>
        <v>546</v>
      </c>
      <c r="O704" s="93">
        <f t="shared" si="143"/>
        <v>516.13</v>
      </c>
      <c r="P704" s="48" t="s">
        <v>1198</v>
      </c>
      <c r="Q704" s="48" t="s">
        <v>676</v>
      </c>
      <c r="R704" s="49" t="s">
        <v>677</v>
      </c>
      <c r="S704" s="49" t="s">
        <v>677</v>
      </c>
      <c r="T704" s="49" t="s">
        <v>677</v>
      </c>
    </row>
    <row r="705" spans="2:20" ht="22.5" customHeight="1">
      <c r="B705" s="4" t="s">
        <v>232</v>
      </c>
      <c r="C705" s="92" t="s">
        <v>1158</v>
      </c>
      <c r="D705" s="93">
        <v>0</v>
      </c>
      <c r="E705" s="93">
        <v>0</v>
      </c>
      <c r="F705" s="124">
        <v>0</v>
      </c>
      <c r="G705" s="93">
        <v>0</v>
      </c>
      <c r="H705" s="3">
        <v>0</v>
      </c>
      <c r="I705" s="3">
        <v>0</v>
      </c>
      <c r="J705" s="3">
        <v>0</v>
      </c>
      <c r="K705" s="3">
        <v>0</v>
      </c>
      <c r="L705" s="3">
        <v>0</v>
      </c>
      <c r="M705" s="3">
        <v>0</v>
      </c>
      <c r="N705" s="93">
        <f t="shared" si="142"/>
        <v>0</v>
      </c>
      <c r="O705" s="93">
        <f t="shared" si="143"/>
        <v>0</v>
      </c>
      <c r="P705" s="48" t="s">
        <v>1199</v>
      </c>
      <c r="Q705" s="48" t="s">
        <v>676</v>
      </c>
      <c r="R705" s="49" t="s">
        <v>677</v>
      </c>
      <c r="S705" s="49" t="s">
        <v>677</v>
      </c>
      <c r="T705" s="49" t="s">
        <v>677</v>
      </c>
    </row>
    <row r="706" spans="2:20" ht="14.25" customHeight="1">
      <c r="B706" s="4" t="s">
        <v>234</v>
      </c>
      <c r="C706" s="92" t="s">
        <v>1159</v>
      </c>
      <c r="D706" s="93">
        <v>0</v>
      </c>
      <c r="E706" s="93">
        <v>0</v>
      </c>
      <c r="F706" s="124">
        <v>0</v>
      </c>
      <c r="G706" s="93">
        <v>0</v>
      </c>
      <c r="H706" s="3">
        <v>0</v>
      </c>
      <c r="I706" s="3">
        <v>0</v>
      </c>
      <c r="J706" s="3">
        <v>0</v>
      </c>
      <c r="K706" s="3">
        <v>0</v>
      </c>
      <c r="L706" s="3">
        <v>0</v>
      </c>
      <c r="M706" s="3">
        <v>0</v>
      </c>
      <c r="N706" s="93">
        <f t="shared" si="142"/>
        <v>0</v>
      </c>
      <c r="O706" s="93">
        <f t="shared" si="143"/>
        <v>0</v>
      </c>
      <c r="P706" s="48" t="s">
        <v>1200</v>
      </c>
      <c r="Q706" s="48" t="s">
        <v>676</v>
      </c>
      <c r="R706" s="49" t="s">
        <v>677</v>
      </c>
      <c r="S706" s="49" t="s">
        <v>677</v>
      </c>
      <c r="T706" s="49" t="s">
        <v>677</v>
      </c>
    </row>
    <row r="707" spans="2:20" ht="14.25" customHeight="1">
      <c r="B707" s="4" t="s">
        <v>236</v>
      </c>
      <c r="C707" s="92" t="s">
        <v>1160</v>
      </c>
      <c r="D707" s="93">
        <v>0</v>
      </c>
      <c r="E707" s="93">
        <v>0</v>
      </c>
      <c r="F707" s="124">
        <v>0</v>
      </c>
      <c r="G707" s="93">
        <v>0</v>
      </c>
      <c r="H707" s="3">
        <v>0</v>
      </c>
      <c r="I707" s="3">
        <v>0</v>
      </c>
      <c r="J707" s="3">
        <v>0</v>
      </c>
      <c r="K707" s="3">
        <v>0</v>
      </c>
      <c r="L707" s="3">
        <v>0</v>
      </c>
      <c r="M707" s="3">
        <v>0</v>
      </c>
      <c r="N707" s="93">
        <f t="shared" si="142"/>
        <v>0</v>
      </c>
      <c r="O707" s="93">
        <f t="shared" si="143"/>
        <v>0</v>
      </c>
      <c r="P707" s="48" t="s">
        <v>1201</v>
      </c>
      <c r="Q707" s="48" t="s">
        <v>676</v>
      </c>
      <c r="R707" s="49" t="s">
        <v>677</v>
      </c>
      <c r="S707" s="49" t="s">
        <v>678</v>
      </c>
      <c r="T707" s="49" t="s">
        <v>678</v>
      </c>
    </row>
    <row r="708" spans="2:20" ht="14.25" customHeight="1">
      <c r="B708" s="4" t="s">
        <v>238</v>
      </c>
      <c r="C708" s="92" t="s">
        <v>1161</v>
      </c>
      <c r="D708" s="93">
        <v>0</v>
      </c>
      <c r="E708" s="93">
        <v>0</v>
      </c>
      <c r="F708" s="124">
        <v>0</v>
      </c>
      <c r="G708" s="93">
        <v>0</v>
      </c>
      <c r="H708" s="3">
        <v>0</v>
      </c>
      <c r="I708" s="3">
        <v>0</v>
      </c>
      <c r="J708" s="3">
        <v>0</v>
      </c>
      <c r="K708" s="3">
        <v>0</v>
      </c>
      <c r="L708" s="3">
        <v>0</v>
      </c>
      <c r="M708" s="3">
        <v>0</v>
      </c>
      <c r="N708" s="93">
        <f t="shared" si="142"/>
        <v>0</v>
      </c>
      <c r="O708" s="93">
        <f t="shared" si="143"/>
        <v>0</v>
      </c>
      <c r="P708" s="48" t="s">
        <v>1202</v>
      </c>
      <c r="Q708" s="48" t="s">
        <v>676</v>
      </c>
      <c r="R708" s="49" t="s">
        <v>677</v>
      </c>
      <c r="S708" s="49" t="s">
        <v>677</v>
      </c>
      <c r="T708" s="49" t="s">
        <v>677</v>
      </c>
    </row>
    <row r="709" spans="2:20" ht="14.25" customHeight="1">
      <c r="B709" s="4" t="s">
        <v>1162</v>
      </c>
      <c r="C709" s="92" t="s">
        <v>1163</v>
      </c>
      <c r="D709" s="93">
        <v>0</v>
      </c>
      <c r="E709" s="93">
        <v>0</v>
      </c>
      <c r="F709" s="124">
        <v>0</v>
      </c>
      <c r="G709" s="93">
        <v>0</v>
      </c>
      <c r="H709" s="3">
        <v>0</v>
      </c>
      <c r="I709" s="3">
        <v>0</v>
      </c>
      <c r="J709" s="3">
        <v>0</v>
      </c>
      <c r="K709" s="3">
        <v>0</v>
      </c>
      <c r="L709" s="3">
        <v>0</v>
      </c>
      <c r="M709" s="3">
        <v>0</v>
      </c>
      <c r="N709" s="93">
        <f t="shared" si="142"/>
        <v>0</v>
      </c>
      <c r="O709" s="93">
        <f t="shared" si="143"/>
        <v>0</v>
      </c>
      <c r="P709" s="48" t="s">
        <v>1203</v>
      </c>
      <c r="Q709" s="48" t="s">
        <v>676</v>
      </c>
      <c r="R709" s="49" t="s">
        <v>677</v>
      </c>
      <c r="S709" s="49" t="s">
        <v>678</v>
      </c>
      <c r="T709" s="49" t="s">
        <v>678</v>
      </c>
    </row>
    <row r="710" spans="2:20" ht="14.25" customHeight="1">
      <c r="B710" s="4" t="s">
        <v>1164</v>
      </c>
      <c r="C710" s="92" t="s">
        <v>1165</v>
      </c>
      <c r="D710" s="93">
        <v>0</v>
      </c>
      <c r="E710" s="93">
        <v>0</v>
      </c>
      <c r="F710" s="124">
        <v>0</v>
      </c>
      <c r="G710" s="93">
        <v>0</v>
      </c>
      <c r="H710" s="3">
        <v>0</v>
      </c>
      <c r="I710" s="3">
        <v>0</v>
      </c>
      <c r="J710" s="3">
        <v>0</v>
      </c>
      <c r="K710" s="3">
        <v>0</v>
      </c>
      <c r="L710" s="3">
        <v>0</v>
      </c>
      <c r="M710" s="3">
        <v>0</v>
      </c>
      <c r="N710" s="93">
        <f t="shared" si="142"/>
        <v>0</v>
      </c>
      <c r="O710" s="93">
        <f t="shared" si="143"/>
        <v>0</v>
      </c>
      <c r="P710" s="48" t="s">
        <v>1204</v>
      </c>
      <c r="Q710" s="48" t="s">
        <v>676</v>
      </c>
      <c r="R710" s="49" t="s">
        <v>677</v>
      </c>
      <c r="S710" s="49" t="s">
        <v>677</v>
      </c>
      <c r="T710" s="49" t="s">
        <v>677</v>
      </c>
    </row>
    <row r="711" spans="2:20" ht="14.25" customHeight="1">
      <c r="B711" s="4" t="s">
        <v>1166</v>
      </c>
      <c r="C711" s="92" t="s">
        <v>1167</v>
      </c>
      <c r="D711" s="93">
        <v>0</v>
      </c>
      <c r="E711" s="93">
        <v>0</v>
      </c>
      <c r="F711" s="124">
        <v>0</v>
      </c>
      <c r="G711" s="93">
        <v>0</v>
      </c>
      <c r="H711" s="3">
        <v>0</v>
      </c>
      <c r="I711" s="3">
        <v>0</v>
      </c>
      <c r="J711" s="3">
        <v>0</v>
      </c>
      <c r="K711" s="3">
        <v>0</v>
      </c>
      <c r="L711" s="3">
        <v>0</v>
      </c>
      <c r="M711" s="3">
        <v>0</v>
      </c>
      <c r="N711" s="93">
        <f t="shared" si="142"/>
        <v>0</v>
      </c>
      <c r="O711" s="93">
        <f t="shared" si="143"/>
        <v>0</v>
      </c>
      <c r="P711" s="48" t="s">
        <v>1205</v>
      </c>
      <c r="Q711" s="48" t="s">
        <v>676</v>
      </c>
      <c r="R711" s="49" t="s">
        <v>677</v>
      </c>
      <c r="S711" s="49" t="s">
        <v>678</v>
      </c>
      <c r="T711" s="49" t="s">
        <v>678</v>
      </c>
    </row>
    <row r="712" spans="2:20" ht="14.25" customHeight="1">
      <c r="B712" s="4" t="s">
        <v>1168</v>
      </c>
      <c r="C712" s="92" t="s">
        <v>1169</v>
      </c>
      <c r="D712" s="93">
        <v>0</v>
      </c>
      <c r="E712" s="93">
        <v>0</v>
      </c>
      <c r="F712" s="124">
        <v>0</v>
      </c>
      <c r="G712" s="93">
        <v>0</v>
      </c>
      <c r="H712" s="3">
        <v>0</v>
      </c>
      <c r="I712" s="3">
        <v>0</v>
      </c>
      <c r="J712" s="3">
        <v>53</v>
      </c>
      <c r="K712" s="3">
        <v>53</v>
      </c>
      <c r="L712" s="3">
        <v>0</v>
      </c>
      <c r="M712" s="3">
        <v>0</v>
      </c>
      <c r="N712" s="93">
        <f t="shared" si="142"/>
        <v>53</v>
      </c>
      <c r="O712" s="93">
        <f t="shared" si="143"/>
        <v>53</v>
      </c>
      <c r="P712" s="48" t="s">
        <v>1206</v>
      </c>
      <c r="Q712" s="48" t="s">
        <v>676</v>
      </c>
      <c r="R712" s="49" t="s">
        <v>677</v>
      </c>
      <c r="S712" s="49" t="s">
        <v>204</v>
      </c>
      <c r="T712" s="49">
        <v>0</v>
      </c>
    </row>
    <row r="713" spans="2:20" ht="14.25" customHeight="1">
      <c r="B713" s="4" t="s">
        <v>1170</v>
      </c>
      <c r="C713" s="92" t="s">
        <v>1171</v>
      </c>
      <c r="D713" s="93">
        <v>0</v>
      </c>
      <c r="E713" s="93">
        <v>0</v>
      </c>
      <c r="F713" s="124">
        <v>0</v>
      </c>
      <c r="G713" s="93">
        <v>0</v>
      </c>
      <c r="H713" s="3">
        <v>0</v>
      </c>
      <c r="I713" s="3">
        <v>0</v>
      </c>
      <c r="J713" s="3">
        <v>0</v>
      </c>
      <c r="K713" s="3">
        <v>0</v>
      </c>
      <c r="L713" s="3">
        <v>7500</v>
      </c>
      <c r="M713" s="3">
        <v>7500</v>
      </c>
      <c r="N713" s="93">
        <f t="shared" si="142"/>
        <v>7500</v>
      </c>
      <c r="O713" s="93">
        <f t="shared" si="143"/>
        <v>7500</v>
      </c>
      <c r="P713" s="48" t="s">
        <v>1207</v>
      </c>
      <c r="Q713" s="48" t="s">
        <v>676</v>
      </c>
      <c r="R713" s="49" t="s">
        <v>677</v>
      </c>
      <c r="S713" s="49" t="s">
        <v>677</v>
      </c>
      <c r="T713" s="49" t="s">
        <v>677</v>
      </c>
    </row>
    <row r="714" spans="2:20" ht="14.25" customHeight="1">
      <c r="B714" s="4" t="s">
        <v>1172</v>
      </c>
      <c r="C714" s="92" t="s">
        <v>1173</v>
      </c>
      <c r="D714" s="93">
        <v>0</v>
      </c>
      <c r="E714" s="93">
        <v>0</v>
      </c>
      <c r="F714" s="124">
        <v>0</v>
      </c>
      <c r="G714" s="93">
        <v>0</v>
      </c>
      <c r="H714" s="3">
        <v>0</v>
      </c>
      <c r="I714" s="3">
        <v>0</v>
      </c>
      <c r="J714" s="3">
        <v>0</v>
      </c>
      <c r="K714" s="3">
        <v>0</v>
      </c>
      <c r="L714" s="3">
        <v>1000</v>
      </c>
      <c r="M714" s="3">
        <v>1000</v>
      </c>
      <c r="N714" s="93">
        <f t="shared" si="142"/>
        <v>1000</v>
      </c>
      <c r="O714" s="93">
        <f t="shared" si="143"/>
        <v>1000</v>
      </c>
      <c r="P714" s="48" t="s">
        <v>1208</v>
      </c>
      <c r="Q714" s="48" t="s">
        <v>676</v>
      </c>
      <c r="R714" s="49" t="s">
        <v>677</v>
      </c>
      <c r="S714" s="49" t="s">
        <v>204</v>
      </c>
      <c r="T714" s="49">
        <v>0</v>
      </c>
    </row>
    <row r="715" spans="2:20" ht="14.25" customHeight="1">
      <c r="B715" s="4" t="s">
        <v>1174</v>
      </c>
      <c r="C715" s="92" t="s">
        <v>1175</v>
      </c>
      <c r="D715" s="93">
        <v>0</v>
      </c>
      <c r="E715" s="93">
        <v>0</v>
      </c>
      <c r="F715" s="124">
        <v>0</v>
      </c>
      <c r="G715" s="9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12500</v>
      </c>
      <c r="M715" s="3">
        <v>12500</v>
      </c>
      <c r="N715" s="93">
        <f t="shared" si="142"/>
        <v>12500</v>
      </c>
      <c r="O715" s="93">
        <f t="shared" si="143"/>
        <v>12500</v>
      </c>
      <c r="P715" s="48" t="s">
        <v>1209</v>
      </c>
      <c r="Q715" s="48" t="s">
        <v>676</v>
      </c>
      <c r="R715" s="49" t="s">
        <v>677</v>
      </c>
      <c r="S715" s="49" t="s">
        <v>677</v>
      </c>
      <c r="T715" s="49" t="s">
        <v>677</v>
      </c>
    </row>
    <row r="716" spans="2:20" ht="14.25" customHeight="1">
      <c r="B716" s="4" t="s">
        <v>1176</v>
      </c>
      <c r="C716" s="92" t="s">
        <v>1177</v>
      </c>
      <c r="D716" s="93">
        <v>0</v>
      </c>
      <c r="E716" s="93">
        <v>0</v>
      </c>
      <c r="F716" s="124">
        <v>0</v>
      </c>
      <c r="G716" s="93">
        <v>0</v>
      </c>
      <c r="H716" s="3">
        <v>0</v>
      </c>
      <c r="I716" s="3">
        <v>0</v>
      </c>
      <c r="J716" s="3">
        <v>0</v>
      </c>
      <c r="K716" s="3">
        <v>0</v>
      </c>
      <c r="L716" s="3">
        <v>1500</v>
      </c>
      <c r="M716" s="3">
        <v>1500</v>
      </c>
      <c r="N716" s="93">
        <f t="shared" si="142"/>
        <v>1500</v>
      </c>
      <c r="O716" s="93">
        <f t="shared" si="143"/>
        <v>1500</v>
      </c>
      <c r="P716" s="48" t="s">
        <v>1210</v>
      </c>
      <c r="Q716" s="48" t="s">
        <v>676</v>
      </c>
      <c r="R716" s="49" t="s">
        <v>677</v>
      </c>
      <c r="S716" s="49" t="s">
        <v>677</v>
      </c>
      <c r="T716" s="49" t="s">
        <v>677</v>
      </c>
    </row>
    <row r="717" spans="2:20" ht="14.25" customHeight="1">
      <c r="B717" s="4" t="s">
        <v>1178</v>
      </c>
      <c r="C717" s="92" t="s">
        <v>1179</v>
      </c>
      <c r="D717" s="93">
        <v>0</v>
      </c>
      <c r="E717" s="93">
        <v>0</v>
      </c>
      <c r="F717" s="124">
        <v>0</v>
      </c>
      <c r="G717" s="93">
        <v>0</v>
      </c>
      <c r="H717" s="3">
        <v>0</v>
      </c>
      <c r="I717" s="3">
        <v>0</v>
      </c>
      <c r="J717" s="3">
        <v>0</v>
      </c>
      <c r="K717" s="3">
        <v>0</v>
      </c>
      <c r="L717" s="3">
        <v>7000</v>
      </c>
      <c r="M717" s="3">
        <v>7000</v>
      </c>
      <c r="N717" s="93">
        <f t="shared" si="142"/>
        <v>7000</v>
      </c>
      <c r="O717" s="93">
        <f t="shared" si="143"/>
        <v>7000</v>
      </c>
      <c r="P717" s="48" t="s">
        <v>1211</v>
      </c>
      <c r="Q717" s="48" t="s">
        <v>676</v>
      </c>
      <c r="R717" s="49" t="s">
        <v>677</v>
      </c>
      <c r="S717" s="49" t="s">
        <v>677</v>
      </c>
      <c r="T717" s="49" t="s">
        <v>677</v>
      </c>
    </row>
    <row r="718" spans="2:20" ht="14.25" customHeight="1">
      <c r="B718" s="4" t="s">
        <v>1180</v>
      </c>
      <c r="C718" s="92" t="s">
        <v>1181</v>
      </c>
      <c r="D718" s="93">
        <v>0</v>
      </c>
      <c r="E718" s="93">
        <v>0</v>
      </c>
      <c r="F718" s="124">
        <v>0</v>
      </c>
      <c r="G718" s="93">
        <v>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  <c r="N718" s="93">
        <f t="shared" si="142"/>
        <v>0</v>
      </c>
      <c r="O718" s="93">
        <f t="shared" si="143"/>
        <v>0</v>
      </c>
      <c r="P718" s="48" t="s">
        <v>1212</v>
      </c>
      <c r="Q718" s="48" t="s">
        <v>676</v>
      </c>
      <c r="R718" s="49" t="s">
        <v>677</v>
      </c>
      <c r="S718" s="49" t="s">
        <v>677</v>
      </c>
      <c r="T718" s="49" t="s">
        <v>677</v>
      </c>
    </row>
    <row r="719" spans="2:20" ht="14.25" customHeight="1">
      <c r="B719" s="4" t="s">
        <v>1182</v>
      </c>
      <c r="C719" s="92" t="s">
        <v>1167</v>
      </c>
      <c r="D719" s="93">
        <v>0</v>
      </c>
      <c r="E719" s="93">
        <v>0</v>
      </c>
      <c r="F719" s="124">
        <v>0</v>
      </c>
      <c r="G719" s="93">
        <v>0</v>
      </c>
      <c r="H719" s="3">
        <v>0</v>
      </c>
      <c r="I719" s="3">
        <v>0</v>
      </c>
      <c r="J719" s="3">
        <v>0</v>
      </c>
      <c r="K719" s="3">
        <v>0</v>
      </c>
      <c r="L719" s="3">
        <v>0</v>
      </c>
      <c r="M719" s="3">
        <v>0</v>
      </c>
      <c r="N719" s="93">
        <f t="shared" si="142"/>
        <v>0</v>
      </c>
      <c r="O719" s="93">
        <f t="shared" si="143"/>
        <v>0</v>
      </c>
      <c r="P719" s="48" t="s">
        <v>1213</v>
      </c>
      <c r="Q719" s="48" t="s">
        <v>676</v>
      </c>
      <c r="R719" s="49" t="s">
        <v>677</v>
      </c>
      <c r="S719" s="49" t="s">
        <v>677</v>
      </c>
      <c r="T719" s="49" t="s">
        <v>677</v>
      </c>
    </row>
    <row r="720" spans="2:20" ht="37.5" customHeight="1">
      <c r="B720" s="4" t="s">
        <v>1183</v>
      </c>
      <c r="C720" s="92" t="s">
        <v>1184</v>
      </c>
      <c r="D720" s="93">
        <v>0</v>
      </c>
      <c r="E720" s="93">
        <v>0</v>
      </c>
      <c r="F720" s="124">
        <v>0</v>
      </c>
      <c r="G720" s="93">
        <v>0</v>
      </c>
      <c r="H720" s="3">
        <v>0</v>
      </c>
      <c r="I720" s="3">
        <v>0</v>
      </c>
      <c r="J720" s="3">
        <v>0</v>
      </c>
      <c r="K720" s="3">
        <v>0</v>
      </c>
      <c r="L720" s="3">
        <v>0</v>
      </c>
      <c r="M720" s="3">
        <v>0</v>
      </c>
      <c r="N720" s="93">
        <f t="shared" si="142"/>
        <v>0</v>
      </c>
      <c r="O720" s="93">
        <f t="shared" si="143"/>
        <v>0</v>
      </c>
      <c r="P720" s="50" t="s">
        <v>1214</v>
      </c>
      <c r="Q720" s="50" t="s">
        <v>676</v>
      </c>
      <c r="R720" s="66" t="s">
        <v>677</v>
      </c>
      <c r="S720" s="66" t="s">
        <v>677</v>
      </c>
      <c r="T720" s="66" t="s">
        <v>677</v>
      </c>
    </row>
    <row r="721" spans="2:20" ht="26.25" customHeight="1">
      <c r="B721" s="4" t="s">
        <v>1185</v>
      </c>
      <c r="C721" s="92" t="s">
        <v>1186</v>
      </c>
      <c r="D721" s="93">
        <v>0</v>
      </c>
      <c r="E721" s="93">
        <v>0</v>
      </c>
      <c r="F721" s="124">
        <v>0</v>
      </c>
      <c r="G721" s="93">
        <v>0</v>
      </c>
      <c r="H721" s="3">
        <v>0</v>
      </c>
      <c r="I721" s="3">
        <v>0</v>
      </c>
      <c r="J721" s="3">
        <v>0</v>
      </c>
      <c r="K721" s="3">
        <v>0</v>
      </c>
      <c r="L721" s="3">
        <v>1600</v>
      </c>
      <c r="M721" s="3">
        <v>1600</v>
      </c>
      <c r="N721" s="93">
        <f t="shared" si="142"/>
        <v>1600</v>
      </c>
      <c r="O721" s="93">
        <f t="shared" si="143"/>
        <v>1600</v>
      </c>
      <c r="P721" s="210" t="s">
        <v>1215</v>
      </c>
      <c r="Q721" s="210" t="s">
        <v>676</v>
      </c>
      <c r="R721" s="245" t="s">
        <v>677</v>
      </c>
      <c r="S721" s="245" t="s">
        <v>677</v>
      </c>
      <c r="T721" s="245" t="s">
        <v>677</v>
      </c>
    </row>
    <row r="722" spans="2:20" ht="14.25" customHeight="1">
      <c r="B722" s="4" t="s">
        <v>1187</v>
      </c>
      <c r="C722" s="92" t="s">
        <v>1188</v>
      </c>
      <c r="D722" s="93">
        <v>0</v>
      </c>
      <c r="E722" s="93">
        <v>0</v>
      </c>
      <c r="F722" s="124">
        <v>0</v>
      </c>
      <c r="G722" s="93">
        <v>0</v>
      </c>
      <c r="H722" s="3">
        <v>0</v>
      </c>
      <c r="I722" s="3">
        <v>0</v>
      </c>
      <c r="J722" s="3">
        <v>0</v>
      </c>
      <c r="K722" s="3">
        <v>0</v>
      </c>
      <c r="L722" s="3">
        <v>300</v>
      </c>
      <c r="M722" s="3">
        <v>300</v>
      </c>
      <c r="N722" s="93">
        <f t="shared" si="142"/>
        <v>300</v>
      </c>
      <c r="O722" s="93">
        <f t="shared" si="143"/>
        <v>300</v>
      </c>
      <c r="P722" s="211"/>
      <c r="Q722" s="211"/>
      <c r="R722" s="246"/>
      <c r="S722" s="246"/>
      <c r="T722" s="246"/>
    </row>
    <row r="723" spans="2:20" ht="14.25" customHeight="1">
      <c r="B723" s="4" t="s">
        <v>1189</v>
      </c>
      <c r="C723" s="92" t="s">
        <v>1190</v>
      </c>
      <c r="D723" s="93">
        <v>0</v>
      </c>
      <c r="E723" s="93">
        <v>0</v>
      </c>
      <c r="F723" s="124">
        <v>0</v>
      </c>
      <c r="G723" s="93">
        <v>0</v>
      </c>
      <c r="H723" s="3">
        <v>0</v>
      </c>
      <c r="I723" s="3">
        <v>0</v>
      </c>
      <c r="J723" s="3">
        <v>0</v>
      </c>
      <c r="K723" s="3">
        <v>0</v>
      </c>
      <c r="L723" s="3">
        <v>1000</v>
      </c>
      <c r="M723" s="3">
        <v>1000</v>
      </c>
      <c r="N723" s="93">
        <f t="shared" si="142"/>
        <v>1000</v>
      </c>
      <c r="O723" s="93">
        <f t="shared" si="143"/>
        <v>1000</v>
      </c>
      <c r="P723" s="211"/>
      <c r="Q723" s="211"/>
      <c r="R723" s="246"/>
      <c r="S723" s="246"/>
      <c r="T723" s="246"/>
    </row>
    <row r="724" spans="2:20" ht="14.25" customHeight="1">
      <c r="B724" s="4" t="s">
        <v>1191</v>
      </c>
      <c r="C724" s="92" t="s">
        <v>1192</v>
      </c>
      <c r="D724" s="93">
        <v>0</v>
      </c>
      <c r="E724" s="93">
        <v>0</v>
      </c>
      <c r="F724" s="124">
        <v>0</v>
      </c>
      <c r="G724" s="93">
        <v>0</v>
      </c>
      <c r="H724" s="3">
        <v>0</v>
      </c>
      <c r="I724" s="3">
        <v>0</v>
      </c>
      <c r="J724" s="3">
        <v>0</v>
      </c>
      <c r="K724" s="3">
        <v>0</v>
      </c>
      <c r="L724" s="3">
        <v>0</v>
      </c>
      <c r="M724" s="3">
        <v>0</v>
      </c>
      <c r="N724" s="93">
        <f t="shared" si="142"/>
        <v>0</v>
      </c>
      <c r="O724" s="93">
        <f t="shared" si="143"/>
        <v>0</v>
      </c>
      <c r="P724" s="211"/>
      <c r="Q724" s="211"/>
      <c r="R724" s="246"/>
      <c r="S724" s="246"/>
      <c r="T724" s="246"/>
    </row>
    <row r="725" spans="2:20" ht="14.25" customHeight="1">
      <c r="B725" s="4" t="s">
        <v>1193</v>
      </c>
      <c r="C725" s="92" t="s">
        <v>1194</v>
      </c>
      <c r="D725" s="93">
        <v>0</v>
      </c>
      <c r="E725" s="93">
        <v>0</v>
      </c>
      <c r="F725" s="124">
        <v>0</v>
      </c>
      <c r="G725" s="93">
        <v>0</v>
      </c>
      <c r="H725" s="3">
        <v>0</v>
      </c>
      <c r="I725" s="3">
        <v>0</v>
      </c>
      <c r="J725" s="3">
        <v>0</v>
      </c>
      <c r="K725" s="3">
        <v>0</v>
      </c>
      <c r="L725" s="3">
        <v>0</v>
      </c>
      <c r="M725" s="3">
        <v>0</v>
      </c>
      <c r="N725" s="93">
        <f t="shared" si="142"/>
        <v>0</v>
      </c>
      <c r="O725" s="93">
        <f t="shared" si="143"/>
        <v>0</v>
      </c>
      <c r="P725" s="211"/>
      <c r="Q725" s="211"/>
      <c r="R725" s="246"/>
      <c r="S725" s="246"/>
      <c r="T725" s="246"/>
    </row>
    <row r="726" spans="2:20" ht="22.5" customHeight="1">
      <c r="B726" s="241" t="s">
        <v>105</v>
      </c>
      <c r="C726" s="242"/>
      <c r="D726" s="108">
        <f>D702</f>
        <v>0</v>
      </c>
      <c r="E726" s="108">
        <v>0</v>
      </c>
      <c r="F726" s="178">
        <v>0</v>
      </c>
      <c r="G726" s="84">
        <v>0</v>
      </c>
      <c r="H726" s="84">
        <v>546</v>
      </c>
      <c r="I726" s="84">
        <v>516.13</v>
      </c>
      <c r="J726" s="84">
        <v>53</v>
      </c>
      <c r="K726" s="84">
        <v>53</v>
      </c>
      <c r="L726" s="84">
        <v>32400</v>
      </c>
      <c r="M726" s="84">
        <v>32400</v>
      </c>
      <c r="N726" s="108">
        <f t="shared" si="142"/>
        <v>32999</v>
      </c>
      <c r="O726" s="108">
        <f t="shared" si="143"/>
        <v>32969.13</v>
      </c>
      <c r="P726" s="14"/>
      <c r="Q726" s="14"/>
      <c r="R726" s="14"/>
      <c r="S726" s="14"/>
      <c r="T726" s="14"/>
    </row>
    <row r="727" spans="2:20" ht="30.75" customHeight="1">
      <c r="B727" s="199" t="s">
        <v>1346</v>
      </c>
      <c r="C727" s="219"/>
      <c r="D727" s="219"/>
      <c r="E727" s="219"/>
      <c r="F727" s="219"/>
      <c r="G727" s="219"/>
      <c r="H727" s="219"/>
      <c r="I727" s="219"/>
      <c r="J727" s="219"/>
      <c r="K727" s="219"/>
      <c r="L727" s="219"/>
      <c r="M727" s="219"/>
      <c r="N727" s="219"/>
      <c r="O727" s="219"/>
      <c r="P727" s="219"/>
      <c r="Q727" s="219"/>
      <c r="R727" s="219"/>
      <c r="S727" s="219"/>
      <c r="T727" s="220"/>
    </row>
    <row r="728" spans="2:20" ht="30.75" customHeight="1">
      <c r="B728" s="205" t="s">
        <v>1216</v>
      </c>
      <c r="C728" s="206"/>
      <c r="D728" s="206"/>
      <c r="E728" s="206"/>
      <c r="F728" s="206"/>
      <c r="G728" s="206"/>
      <c r="H728" s="206"/>
      <c r="I728" s="206"/>
      <c r="J728" s="206"/>
      <c r="K728" s="206"/>
      <c r="L728" s="206"/>
      <c r="M728" s="206"/>
      <c r="N728" s="206"/>
      <c r="O728" s="206"/>
      <c r="P728" s="206"/>
      <c r="Q728" s="206"/>
      <c r="R728" s="206"/>
      <c r="S728" s="206"/>
      <c r="T728" s="206"/>
    </row>
    <row r="729" spans="2:20" ht="32.25" customHeight="1">
      <c r="B729" s="217" t="s">
        <v>1217</v>
      </c>
      <c r="C729" s="218"/>
      <c r="D729" s="218"/>
      <c r="E729" s="218"/>
      <c r="F729" s="218"/>
      <c r="G729" s="218"/>
      <c r="H729" s="218"/>
      <c r="I729" s="218"/>
      <c r="J729" s="218"/>
      <c r="K729" s="218"/>
      <c r="L729" s="218"/>
      <c r="M729" s="218"/>
      <c r="N729" s="218"/>
      <c r="O729" s="218"/>
      <c r="P729" s="218"/>
      <c r="Q729" s="218"/>
      <c r="R729" s="218"/>
      <c r="S729" s="218"/>
      <c r="T729" s="218"/>
    </row>
    <row r="730" spans="2:20" ht="30" customHeight="1">
      <c r="B730" s="18" t="s">
        <v>118</v>
      </c>
      <c r="C730" s="118" t="s">
        <v>1240</v>
      </c>
      <c r="D730" s="133">
        <f>D731+D732+D733+D734+D735+D736</f>
        <v>0</v>
      </c>
      <c r="E730" s="133">
        <f aca="true" t="shared" si="144" ref="E730:M730">E731+E732+E733+E734+E735+E736</f>
        <v>0</v>
      </c>
      <c r="F730" s="133">
        <f t="shared" si="144"/>
        <v>0</v>
      </c>
      <c r="G730" s="133">
        <f t="shared" si="144"/>
        <v>0</v>
      </c>
      <c r="H730" s="133">
        <f t="shared" si="144"/>
        <v>65</v>
      </c>
      <c r="I730" s="133">
        <f t="shared" si="144"/>
        <v>60</v>
      </c>
      <c r="J730" s="133">
        <f t="shared" si="144"/>
        <v>0</v>
      </c>
      <c r="K730" s="133">
        <f t="shared" si="144"/>
        <v>0</v>
      </c>
      <c r="L730" s="133">
        <f t="shared" si="144"/>
        <v>0</v>
      </c>
      <c r="M730" s="133">
        <f t="shared" si="144"/>
        <v>0</v>
      </c>
      <c r="N730" s="95">
        <f>D730+F730+H730+J730+L730</f>
        <v>65</v>
      </c>
      <c r="O730" s="95">
        <f>E730+G730+I730+K730+M730</f>
        <v>60</v>
      </c>
      <c r="P730" s="210" t="s">
        <v>1241</v>
      </c>
      <c r="Q730" s="210" t="s">
        <v>130</v>
      </c>
      <c r="R730" s="245" t="s">
        <v>651</v>
      </c>
      <c r="S730" s="245">
        <v>50</v>
      </c>
      <c r="T730" s="245">
        <v>50</v>
      </c>
    </row>
    <row r="731" spans="2:20" ht="45.75" customHeight="1">
      <c r="B731" s="2" t="s">
        <v>9</v>
      </c>
      <c r="C731" s="2" t="s">
        <v>1218</v>
      </c>
      <c r="D731" s="3">
        <v>0</v>
      </c>
      <c r="E731" s="3">
        <v>0</v>
      </c>
      <c r="F731" s="3">
        <v>0</v>
      </c>
      <c r="G731" s="3">
        <v>0</v>
      </c>
      <c r="H731" s="3">
        <v>0</v>
      </c>
      <c r="I731" s="8">
        <v>0</v>
      </c>
      <c r="J731" s="93">
        <v>0</v>
      </c>
      <c r="K731" s="93">
        <v>0</v>
      </c>
      <c r="L731" s="124">
        <v>0</v>
      </c>
      <c r="M731" s="8">
        <v>0</v>
      </c>
      <c r="N731" s="93">
        <f aca="true" t="shared" si="145" ref="N731:N767">D731+F731+H731+J731+L731</f>
        <v>0</v>
      </c>
      <c r="O731" s="93">
        <f aca="true" t="shared" si="146" ref="O731:O767">E731+G731+I731+K731+M731</f>
        <v>0</v>
      </c>
      <c r="P731" s="211"/>
      <c r="Q731" s="211"/>
      <c r="R731" s="246"/>
      <c r="S731" s="246"/>
      <c r="T731" s="246"/>
    </row>
    <row r="732" spans="2:20" ht="27" customHeight="1">
      <c r="B732" s="2" t="s">
        <v>37</v>
      </c>
      <c r="C732" s="2" t="s">
        <v>1219</v>
      </c>
      <c r="D732" s="3">
        <v>0</v>
      </c>
      <c r="E732" s="3">
        <v>0</v>
      </c>
      <c r="F732" s="3">
        <v>0</v>
      </c>
      <c r="G732" s="3">
        <v>0</v>
      </c>
      <c r="H732" s="3">
        <v>55</v>
      </c>
      <c r="I732" s="8">
        <v>55</v>
      </c>
      <c r="J732" s="93">
        <v>0</v>
      </c>
      <c r="K732" s="93">
        <v>0</v>
      </c>
      <c r="L732" s="124">
        <v>0</v>
      </c>
      <c r="M732" s="8">
        <v>0</v>
      </c>
      <c r="N732" s="93">
        <f t="shared" si="145"/>
        <v>55</v>
      </c>
      <c r="O732" s="93">
        <f t="shared" si="146"/>
        <v>55</v>
      </c>
      <c r="P732" s="211"/>
      <c r="Q732" s="211"/>
      <c r="R732" s="246"/>
      <c r="S732" s="246"/>
      <c r="T732" s="246"/>
    </row>
    <row r="733" spans="2:20" ht="31.5" customHeight="1">
      <c r="B733" s="2" t="s">
        <v>39</v>
      </c>
      <c r="C733" s="2" t="s">
        <v>1220</v>
      </c>
      <c r="D733" s="3">
        <v>0</v>
      </c>
      <c r="E733" s="3">
        <v>0</v>
      </c>
      <c r="F733" s="3">
        <v>0</v>
      </c>
      <c r="G733" s="3">
        <v>0</v>
      </c>
      <c r="H733" s="3">
        <v>0</v>
      </c>
      <c r="I733" s="8">
        <v>0</v>
      </c>
      <c r="J733" s="93">
        <v>0</v>
      </c>
      <c r="K733" s="93">
        <v>0</v>
      </c>
      <c r="L733" s="124">
        <v>0</v>
      </c>
      <c r="M733" s="8">
        <v>0</v>
      </c>
      <c r="N733" s="93">
        <f t="shared" si="145"/>
        <v>0</v>
      </c>
      <c r="O733" s="93">
        <f t="shared" si="146"/>
        <v>0</v>
      </c>
      <c r="P733" s="211"/>
      <c r="Q733" s="211"/>
      <c r="R733" s="246"/>
      <c r="S733" s="246"/>
      <c r="T733" s="246"/>
    </row>
    <row r="734" spans="2:20" ht="38.25" customHeight="1">
      <c r="B734" s="2" t="s">
        <v>220</v>
      </c>
      <c r="C734" s="2" t="s">
        <v>1221</v>
      </c>
      <c r="D734" s="3">
        <v>0</v>
      </c>
      <c r="E734" s="3">
        <v>0</v>
      </c>
      <c r="F734" s="3">
        <v>0</v>
      </c>
      <c r="G734" s="3">
        <v>0</v>
      </c>
      <c r="H734" s="3">
        <v>5</v>
      </c>
      <c r="I734" s="8">
        <v>0</v>
      </c>
      <c r="J734" s="93">
        <v>0</v>
      </c>
      <c r="K734" s="93">
        <v>0</v>
      </c>
      <c r="L734" s="124">
        <v>0</v>
      </c>
      <c r="M734" s="8">
        <v>0</v>
      </c>
      <c r="N734" s="93">
        <f t="shared" si="145"/>
        <v>5</v>
      </c>
      <c r="O734" s="93">
        <f t="shared" si="146"/>
        <v>0</v>
      </c>
      <c r="P734" s="211"/>
      <c r="Q734" s="211"/>
      <c r="R734" s="246"/>
      <c r="S734" s="246"/>
      <c r="T734" s="246"/>
    </row>
    <row r="735" spans="2:20" ht="41.25" customHeight="1">
      <c r="B735" s="2" t="s">
        <v>222</v>
      </c>
      <c r="C735" s="2" t="s">
        <v>1222</v>
      </c>
      <c r="D735" s="3">
        <v>0</v>
      </c>
      <c r="E735" s="3">
        <v>0</v>
      </c>
      <c r="F735" s="3">
        <v>0</v>
      </c>
      <c r="G735" s="3">
        <v>0</v>
      </c>
      <c r="H735" s="3">
        <v>5</v>
      </c>
      <c r="I735" s="8">
        <v>5</v>
      </c>
      <c r="J735" s="93">
        <v>0</v>
      </c>
      <c r="K735" s="93">
        <v>0</v>
      </c>
      <c r="L735" s="124">
        <v>0</v>
      </c>
      <c r="M735" s="8">
        <v>0</v>
      </c>
      <c r="N735" s="93">
        <f t="shared" si="145"/>
        <v>5</v>
      </c>
      <c r="O735" s="93">
        <f t="shared" si="146"/>
        <v>5</v>
      </c>
      <c r="P735" s="211"/>
      <c r="Q735" s="211"/>
      <c r="R735" s="246"/>
      <c r="S735" s="246"/>
      <c r="T735" s="246"/>
    </row>
    <row r="736" spans="2:20" ht="33.75" customHeight="1">
      <c r="B736" s="2" t="s">
        <v>224</v>
      </c>
      <c r="C736" s="2" t="s">
        <v>1223</v>
      </c>
      <c r="D736" s="3">
        <v>0</v>
      </c>
      <c r="E736" s="3">
        <v>0</v>
      </c>
      <c r="F736" s="3">
        <v>0</v>
      </c>
      <c r="G736" s="3">
        <v>0</v>
      </c>
      <c r="H736" s="3">
        <v>0</v>
      </c>
      <c r="I736" s="8">
        <v>0</v>
      </c>
      <c r="J736" s="93">
        <v>0</v>
      </c>
      <c r="K736" s="93">
        <v>0</v>
      </c>
      <c r="L736" s="124">
        <v>0</v>
      </c>
      <c r="M736" s="8">
        <v>0</v>
      </c>
      <c r="N736" s="93">
        <f t="shared" si="145"/>
        <v>0</v>
      </c>
      <c r="O736" s="93">
        <f t="shared" si="146"/>
        <v>0</v>
      </c>
      <c r="P736" s="211"/>
      <c r="Q736" s="211"/>
      <c r="R736" s="246"/>
      <c r="S736" s="246"/>
      <c r="T736" s="246"/>
    </row>
    <row r="737" spans="2:20" ht="16.5" customHeight="1">
      <c r="B737" s="18" t="s">
        <v>120</v>
      </c>
      <c r="C737" s="118" t="s">
        <v>1242</v>
      </c>
      <c r="D737" s="133">
        <f>D738+D739+D740+D741</f>
        <v>0</v>
      </c>
      <c r="E737" s="133">
        <f aca="true" t="shared" si="147" ref="E737:M737">E738+E739+E740+E741</f>
        <v>0</v>
      </c>
      <c r="F737" s="133">
        <f t="shared" si="147"/>
        <v>0</v>
      </c>
      <c r="G737" s="133">
        <f t="shared" si="147"/>
        <v>0</v>
      </c>
      <c r="H737" s="133">
        <f t="shared" si="147"/>
        <v>0</v>
      </c>
      <c r="I737" s="133">
        <f t="shared" si="147"/>
        <v>0</v>
      </c>
      <c r="J737" s="133">
        <f t="shared" si="147"/>
        <v>0</v>
      </c>
      <c r="K737" s="133">
        <f t="shared" si="147"/>
        <v>0</v>
      </c>
      <c r="L737" s="133">
        <f t="shared" si="147"/>
        <v>40</v>
      </c>
      <c r="M737" s="133">
        <f t="shared" si="147"/>
        <v>40</v>
      </c>
      <c r="N737" s="95">
        <f>D737+F737+H737+J737+L737</f>
        <v>40</v>
      </c>
      <c r="O737" s="95">
        <f>E737+G737+I737+K737+M737</f>
        <v>40</v>
      </c>
      <c r="P737" s="210" t="s">
        <v>1243</v>
      </c>
      <c r="Q737" s="210" t="s">
        <v>130</v>
      </c>
      <c r="R737" s="245" t="s">
        <v>17</v>
      </c>
      <c r="S737" s="245">
        <v>0</v>
      </c>
      <c r="T737" s="245">
        <v>0</v>
      </c>
    </row>
    <row r="738" spans="2:20" ht="33.75" customHeight="1">
      <c r="B738" s="2" t="s">
        <v>11</v>
      </c>
      <c r="C738" s="2" t="s">
        <v>1224</v>
      </c>
      <c r="D738" s="3">
        <v>0</v>
      </c>
      <c r="E738" s="3">
        <v>0</v>
      </c>
      <c r="F738" s="3">
        <v>0</v>
      </c>
      <c r="G738" s="3">
        <v>0</v>
      </c>
      <c r="H738" s="3">
        <v>0</v>
      </c>
      <c r="I738" s="8">
        <v>0</v>
      </c>
      <c r="J738" s="93">
        <v>0</v>
      </c>
      <c r="K738" s="93">
        <v>0</v>
      </c>
      <c r="L738" s="124">
        <v>0</v>
      </c>
      <c r="M738" s="8">
        <v>0</v>
      </c>
      <c r="N738" s="93">
        <f t="shared" si="145"/>
        <v>0</v>
      </c>
      <c r="O738" s="93">
        <f t="shared" si="146"/>
        <v>0</v>
      </c>
      <c r="P738" s="211"/>
      <c r="Q738" s="211"/>
      <c r="R738" s="246"/>
      <c r="S738" s="246"/>
      <c r="T738" s="246"/>
    </row>
    <row r="739" spans="2:20" ht="26.25" customHeight="1">
      <c r="B739" s="2" t="s">
        <v>13</v>
      </c>
      <c r="C739" s="2" t="s">
        <v>1225</v>
      </c>
      <c r="D739" s="3">
        <v>0</v>
      </c>
      <c r="E739" s="3">
        <v>0</v>
      </c>
      <c r="F739" s="3">
        <v>0</v>
      </c>
      <c r="G739" s="3">
        <v>0</v>
      </c>
      <c r="H739" s="3">
        <v>0</v>
      </c>
      <c r="I739" s="8">
        <v>0</v>
      </c>
      <c r="J739" s="93">
        <v>0</v>
      </c>
      <c r="K739" s="93">
        <v>0</v>
      </c>
      <c r="L739" s="124">
        <v>20</v>
      </c>
      <c r="M739" s="8">
        <v>20</v>
      </c>
      <c r="N739" s="93">
        <f t="shared" si="145"/>
        <v>20</v>
      </c>
      <c r="O739" s="93">
        <f t="shared" si="146"/>
        <v>20</v>
      </c>
      <c r="P739" s="211"/>
      <c r="Q739" s="211"/>
      <c r="R739" s="246"/>
      <c r="S739" s="246"/>
      <c r="T739" s="246"/>
    </row>
    <row r="740" spans="2:20" ht="34.5" customHeight="1">
      <c r="B740" s="2" t="s">
        <v>15</v>
      </c>
      <c r="C740" s="2" t="s">
        <v>1226</v>
      </c>
      <c r="D740" s="3">
        <v>0</v>
      </c>
      <c r="E740" s="3">
        <v>0</v>
      </c>
      <c r="F740" s="3">
        <v>0</v>
      </c>
      <c r="G740" s="3">
        <v>0</v>
      </c>
      <c r="H740" s="3">
        <v>0</v>
      </c>
      <c r="I740" s="8">
        <v>0</v>
      </c>
      <c r="J740" s="93">
        <v>0</v>
      </c>
      <c r="K740" s="93">
        <v>0</v>
      </c>
      <c r="L740" s="124">
        <v>20</v>
      </c>
      <c r="M740" s="8">
        <v>20</v>
      </c>
      <c r="N740" s="93">
        <f t="shared" si="145"/>
        <v>20</v>
      </c>
      <c r="O740" s="93">
        <f t="shared" si="146"/>
        <v>20</v>
      </c>
      <c r="P740" s="211"/>
      <c r="Q740" s="211"/>
      <c r="R740" s="246"/>
      <c r="S740" s="246"/>
      <c r="T740" s="246"/>
    </row>
    <row r="741" spans="2:20" ht="48.75" customHeight="1">
      <c r="B741" s="2" t="s">
        <v>18</v>
      </c>
      <c r="C741" s="2" t="s">
        <v>1227</v>
      </c>
      <c r="D741" s="3">
        <v>0</v>
      </c>
      <c r="E741" s="3">
        <v>0</v>
      </c>
      <c r="F741" s="3">
        <v>0</v>
      </c>
      <c r="G741" s="3">
        <v>0</v>
      </c>
      <c r="H741" s="3">
        <v>0</v>
      </c>
      <c r="I741" s="8">
        <v>0</v>
      </c>
      <c r="J741" s="93">
        <v>0</v>
      </c>
      <c r="K741" s="93">
        <v>0</v>
      </c>
      <c r="L741" s="124">
        <v>0</v>
      </c>
      <c r="M741" s="8">
        <v>0</v>
      </c>
      <c r="N741" s="93">
        <f t="shared" si="145"/>
        <v>0</v>
      </c>
      <c r="O741" s="93">
        <f t="shared" si="146"/>
        <v>0</v>
      </c>
      <c r="P741" s="211"/>
      <c r="Q741" s="211"/>
      <c r="R741" s="246"/>
      <c r="S741" s="246"/>
      <c r="T741" s="246"/>
    </row>
    <row r="742" spans="2:20" ht="36" customHeight="1">
      <c r="B742" s="18" t="s">
        <v>123</v>
      </c>
      <c r="C742" s="118" t="s">
        <v>1244</v>
      </c>
      <c r="D742" s="133">
        <f>D743</f>
        <v>0</v>
      </c>
      <c r="E742" s="133">
        <f aca="true" t="shared" si="148" ref="E742:M742">E743</f>
        <v>0</v>
      </c>
      <c r="F742" s="133">
        <f t="shared" si="148"/>
        <v>0</v>
      </c>
      <c r="G742" s="133">
        <f t="shared" si="148"/>
        <v>0</v>
      </c>
      <c r="H742" s="133">
        <f t="shared" si="148"/>
        <v>0</v>
      </c>
      <c r="I742" s="133">
        <f t="shared" si="148"/>
        <v>0</v>
      </c>
      <c r="J742" s="133">
        <f t="shared" si="148"/>
        <v>0</v>
      </c>
      <c r="K742" s="133">
        <f t="shared" si="148"/>
        <v>0</v>
      </c>
      <c r="L742" s="133">
        <f t="shared" si="148"/>
        <v>0</v>
      </c>
      <c r="M742" s="133">
        <f t="shared" si="148"/>
        <v>0</v>
      </c>
      <c r="N742" s="95">
        <f>D742+F742+H742+J742+L742</f>
        <v>0</v>
      </c>
      <c r="O742" s="95">
        <f>E742+G742+I742+K742+M742</f>
        <v>0</v>
      </c>
      <c r="P742" s="135" t="s">
        <v>204</v>
      </c>
      <c r="Q742" s="135" t="s">
        <v>204</v>
      </c>
      <c r="R742" s="135" t="s">
        <v>204</v>
      </c>
      <c r="S742" s="135" t="s">
        <v>204</v>
      </c>
      <c r="T742" s="135" t="s">
        <v>204</v>
      </c>
    </row>
    <row r="743" spans="2:20" ht="26.25" customHeight="1">
      <c r="B743" s="2" t="s">
        <v>26</v>
      </c>
      <c r="C743" s="2" t="s">
        <v>1228</v>
      </c>
      <c r="D743" s="3">
        <v>0</v>
      </c>
      <c r="E743" s="3">
        <v>0</v>
      </c>
      <c r="F743" s="3">
        <v>0</v>
      </c>
      <c r="G743" s="3">
        <v>0</v>
      </c>
      <c r="H743" s="3">
        <v>0</v>
      </c>
      <c r="I743" s="8">
        <v>0</v>
      </c>
      <c r="J743" s="93">
        <v>0</v>
      </c>
      <c r="K743" s="93">
        <v>0</v>
      </c>
      <c r="L743" s="124">
        <v>0</v>
      </c>
      <c r="M743" s="8">
        <v>0</v>
      </c>
      <c r="N743" s="93">
        <f t="shared" si="145"/>
        <v>0</v>
      </c>
      <c r="O743" s="93">
        <f t="shared" si="146"/>
        <v>0</v>
      </c>
      <c r="P743" s="135" t="s">
        <v>204</v>
      </c>
      <c r="Q743" s="135" t="s">
        <v>204</v>
      </c>
      <c r="R743" s="135" t="s">
        <v>204</v>
      </c>
      <c r="S743" s="135" t="s">
        <v>204</v>
      </c>
      <c r="T743" s="135" t="s">
        <v>204</v>
      </c>
    </row>
    <row r="744" spans="2:20" ht="14.25" customHeight="1">
      <c r="B744" s="280" t="s">
        <v>868</v>
      </c>
      <c r="C744" s="280"/>
      <c r="D744" s="84">
        <f>D730+D737+D742</f>
        <v>0</v>
      </c>
      <c r="E744" s="84">
        <f aca="true" t="shared" si="149" ref="E744:M744">E730+E737+E742</f>
        <v>0</v>
      </c>
      <c r="F744" s="84">
        <f t="shared" si="149"/>
        <v>0</v>
      </c>
      <c r="G744" s="84">
        <f t="shared" si="149"/>
        <v>0</v>
      </c>
      <c r="H744" s="84">
        <f t="shared" si="149"/>
        <v>65</v>
      </c>
      <c r="I744" s="84">
        <f t="shared" si="149"/>
        <v>60</v>
      </c>
      <c r="J744" s="84">
        <f t="shared" si="149"/>
        <v>0</v>
      </c>
      <c r="K744" s="84">
        <f t="shared" si="149"/>
        <v>0</v>
      </c>
      <c r="L744" s="84">
        <f t="shared" si="149"/>
        <v>40</v>
      </c>
      <c r="M744" s="84">
        <f t="shared" si="149"/>
        <v>40</v>
      </c>
      <c r="N744" s="108">
        <f t="shared" si="145"/>
        <v>105</v>
      </c>
      <c r="O744" s="108">
        <f t="shared" si="146"/>
        <v>100</v>
      </c>
      <c r="P744" s="14"/>
      <c r="Q744" s="14"/>
      <c r="R744" s="14"/>
      <c r="S744" s="14"/>
      <c r="T744" s="14"/>
    </row>
    <row r="745" spans="2:20" ht="23.25" customHeight="1">
      <c r="B745" s="196" t="s">
        <v>1322</v>
      </c>
      <c r="C745" s="197"/>
      <c r="D745" s="197"/>
      <c r="E745" s="197"/>
      <c r="F745" s="197"/>
      <c r="G745" s="197"/>
      <c r="H745" s="197"/>
      <c r="I745" s="197"/>
      <c r="J745" s="197"/>
      <c r="K745" s="197"/>
      <c r="L745" s="197"/>
      <c r="M745" s="197"/>
      <c r="N745" s="197"/>
      <c r="O745" s="197"/>
      <c r="P745" s="197"/>
      <c r="Q745" s="197"/>
      <c r="R745" s="197"/>
      <c r="S745" s="197"/>
      <c r="T745" s="198"/>
    </row>
    <row r="746" spans="2:20" ht="23.25" customHeight="1">
      <c r="B746" s="196" t="s">
        <v>1245</v>
      </c>
      <c r="C746" s="275"/>
      <c r="D746" s="275"/>
      <c r="E746" s="275"/>
      <c r="F746" s="275"/>
      <c r="G746" s="275"/>
      <c r="H746" s="275"/>
      <c r="I746" s="275"/>
      <c r="J746" s="275"/>
      <c r="K746" s="275"/>
      <c r="L746" s="275"/>
      <c r="M746" s="275"/>
      <c r="N746" s="275"/>
      <c r="O746" s="275"/>
      <c r="P746" s="275"/>
      <c r="Q746" s="275"/>
      <c r="R746" s="275"/>
      <c r="S746" s="275"/>
      <c r="T746" s="276"/>
    </row>
    <row r="747" spans="2:20" ht="28.5" customHeight="1">
      <c r="B747" s="18" t="s">
        <v>118</v>
      </c>
      <c r="C747" s="118" t="s">
        <v>1246</v>
      </c>
      <c r="D747" s="133">
        <f>D748+D749+D750</f>
        <v>0</v>
      </c>
      <c r="E747" s="133">
        <f aca="true" t="shared" si="150" ref="E747:M747">E748+E749+E750</f>
        <v>0</v>
      </c>
      <c r="F747" s="133">
        <f t="shared" si="150"/>
        <v>27989</v>
      </c>
      <c r="G747" s="133">
        <f t="shared" si="150"/>
        <v>27649.3</v>
      </c>
      <c r="H747" s="133">
        <f t="shared" si="150"/>
        <v>0</v>
      </c>
      <c r="I747" s="133">
        <f t="shared" si="150"/>
        <v>0</v>
      </c>
      <c r="J747" s="133">
        <f t="shared" si="150"/>
        <v>0</v>
      </c>
      <c r="K747" s="133">
        <f t="shared" si="150"/>
        <v>0</v>
      </c>
      <c r="L747" s="133">
        <f t="shared" si="150"/>
        <v>0</v>
      </c>
      <c r="M747" s="133">
        <f t="shared" si="150"/>
        <v>0</v>
      </c>
      <c r="N747" s="95">
        <f>D747+F747+H747+J747+L747</f>
        <v>27989</v>
      </c>
      <c r="O747" s="95">
        <f>E747+G747+I747+K747+M747</f>
        <v>27649.3</v>
      </c>
      <c r="P747" s="50" t="s">
        <v>1247</v>
      </c>
      <c r="Q747" s="50" t="s">
        <v>130</v>
      </c>
      <c r="R747" s="66" t="s">
        <v>934</v>
      </c>
      <c r="S747" s="66">
        <v>16</v>
      </c>
      <c r="T747" s="66">
        <v>14</v>
      </c>
    </row>
    <row r="748" spans="2:20" ht="35.25" customHeight="1">
      <c r="B748" s="10" t="s">
        <v>9</v>
      </c>
      <c r="C748" s="10" t="s">
        <v>1229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2">
        <v>0</v>
      </c>
      <c r="J748" s="104">
        <v>0</v>
      </c>
      <c r="K748" s="104">
        <v>0</v>
      </c>
      <c r="L748" s="131">
        <v>0</v>
      </c>
      <c r="M748" s="12">
        <v>0</v>
      </c>
      <c r="N748" s="104">
        <f t="shared" si="145"/>
        <v>0</v>
      </c>
      <c r="O748" s="104">
        <f t="shared" si="146"/>
        <v>0</v>
      </c>
      <c r="P748" s="210" t="s">
        <v>1248</v>
      </c>
      <c r="Q748" s="210" t="s">
        <v>1249</v>
      </c>
      <c r="R748" s="210" t="s">
        <v>1250</v>
      </c>
      <c r="S748" s="210" t="s">
        <v>1251</v>
      </c>
      <c r="T748" s="210" t="s">
        <v>1252</v>
      </c>
    </row>
    <row r="749" spans="2:20" ht="14.25" customHeight="1">
      <c r="B749" s="2" t="s">
        <v>37</v>
      </c>
      <c r="C749" s="2" t="s">
        <v>1230</v>
      </c>
      <c r="D749" s="3">
        <v>0</v>
      </c>
      <c r="E749" s="3">
        <v>0</v>
      </c>
      <c r="F749" s="3">
        <v>0</v>
      </c>
      <c r="G749" s="3">
        <v>0</v>
      </c>
      <c r="H749" s="3">
        <v>0</v>
      </c>
      <c r="I749" s="8">
        <v>0</v>
      </c>
      <c r="J749" s="93">
        <v>0</v>
      </c>
      <c r="K749" s="93">
        <v>0</v>
      </c>
      <c r="L749" s="124">
        <v>0</v>
      </c>
      <c r="M749" s="8">
        <v>0</v>
      </c>
      <c r="N749" s="93">
        <f t="shared" si="145"/>
        <v>0</v>
      </c>
      <c r="O749" s="93">
        <f t="shared" si="146"/>
        <v>0</v>
      </c>
      <c r="P749" s="211"/>
      <c r="Q749" s="211"/>
      <c r="R749" s="211"/>
      <c r="S749" s="211"/>
      <c r="T749" s="211"/>
    </row>
    <row r="750" spans="2:20" ht="14.25" customHeight="1">
      <c r="B750" s="2" t="s">
        <v>39</v>
      </c>
      <c r="C750" s="2" t="s">
        <v>1231</v>
      </c>
      <c r="D750" s="3">
        <v>0</v>
      </c>
      <c r="E750" s="3">
        <v>0</v>
      </c>
      <c r="F750" s="3">
        <v>27989</v>
      </c>
      <c r="G750" s="3">
        <v>27649.3</v>
      </c>
      <c r="H750" s="3">
        <v>0</v>
      </c>
      <c r="I750" s="8">
        <v>0</v>
      </c>
      <c r="J750" s="93">
        <v>0</v>
      </c>
      <c r="K750" s="93">
        <v>0</v>
      </c>
      <c r="L750" s="124">
        <v>0</v>
      </c>
      <c r="M750" s="8">
        <v>0</v>
      </c>
      <c r="N750" s="93">
        <f t="shared" si="145"/>
        <v>27989</v>
      </c>
      <c r="O750" s="93">
        <f t="shared" si="146"/>
        <v>27649.3</v>
      </c>
      <c r="P750" s="211"/>
      <c r="Q750" s="211"/>
      <c r="R750" s="211"/>
      <c r="S750" s="211"/>
      <c r="T750" s="211"/>
    </row>
    <row r="751" spans="2:20" ht="14.25" customHeight="1">
      <c r="B751" s="18" t="s">
        <v>120</v>
      </c>
      <c r="C751" s="118" t="s">
        <v>1253</v>
      </c>
      <c r="D751" s="133">
        <f>D752</f>
        <v>0</v>
      </c>
      <c r="E751" s="133">
        <f aca="true" t="shared" si="151" ref="E751:L751">E752</f>
        <v>0</v>
      </c>
      <c r="F751" s="133">
        <f t="shared" si="151"/>
        <v>1661.3</v>
      </c>
      <c r="G751" s="133">
        <f t="shared" si="151"/>
        <v>1661.3</v>
      </c>
      <c r="H751" s="133">
        <f t="shared" si="151"/>
        <v>0</v>
      </c>
      <c r="I751" s="133">
        <f t="shared" si="151"/>
        <v>0</v>
      </c>
      <c r="J751" s="133">
        <f t="shared" si="151"/>
        <v>0</v>
      </c>
      <c r="K751" s="133">
        <f t="shared" si="151"/>
        <v>0</v>
      </c>
      <c r="L751" s="133">
        <f t="shared" si="151"/>
        <v>0</v>
      </c>
      <c r="M751" s="133">
        <f>M752</f>
        <v>0</v>
      </c>
      <c r="N751" s="95">
        <f>D751+F751+H751+J751+L751</f>
        <v>1661.3</v>
      </c>
      <c r="O751" s="95">
        <f>E751+G751+I751+K751+M751</f>
        <v>1661.3</v>
      </c>
      <c r="P751" s="135" t="s">
        <v>204</v>
      </c>
      <c r="Q751" s="135" t="s">
        <v>204</v>
      </c>
      <c r="R751" s="135" t="s">
        <v>204</v>
      </c>
      <c r="S751" s="135" t="s">
        <v>204</v>
      </c>
      <c r="T751" s="135" t="s">
        <v>204</v>
      </c>
    </row>
    <row r="752" spans="2:20" ht="14.25" customHeight="1">
      <c r="B752" s="2" t="s">
        <v>11</v>
      </c>
      <c r="C752" s="2" t="s">
        <v>1232</v>
      </c>
      <c r="D752" s="3">
        <v>0</v>
      </c>
      <c r="E752" s="3">
        <v>0</v>
      </c>
      <c r="F752" s="3">
        <v>1661.3</v>
      </c>
      <c r="G752" s="3">
        <v>1661.3</v>
      </c>
      <c r="H752" s="3">
        <v>0</v>
      </c>
      <c r="I752" s="8">
        <v>0</v>
      </c>
      <c r="J752" s="93">
        <v>0</v>
      </c>
      <c r="K752" s="93">
        <v>0</v>
      </c>
      <c r="L752" s="124">
        <v>0</v>
      </c>
      <c r="M752" s="8">
        <v>0</v>
      </c>
      <c r="N752" s="93">
        <f t="shared" si="145"/>
        <v>1661.3</v>
      </c>
      <c r="O752" s="93">
        <f t="shared" si="146"/>
        <v>1661.3</v>
      </c>
      <c r="P752" s="135" t="s">
        <v>204</v>
      </c>
      <c r="Q752" s="135" t="s">
        <v>204</v>
      </c>
      <c r="R752" s="135" t="s">
        <v>204</v>
      </c>
      <c r="S752" s="135" t="s">
        <v>204</v>
      </c>
      <c r="T752" s="135" t="s">
        <v>204</v>
      </c>
    </row>
    <row r="753" spans="2:20" ht="27.75" customHeight="1">
      <c r="B753" s="280" t="s">
        <v>980</v>
      </c>
      <c r="C753" s="280"/>
      <c r="D753" s="84">
        <f>D747+D751</f>
        <v>0</v>
      </c>
      <c r="E753" s="84">
        <f aca="true" t="shared" si="152" ref="E753:L753">E747+E751</f>
        <v>0</v>
      </c>
      <c r="F753" s="84">
        <f t="shared" si="152"/>
        <v>29650.3</v>
      </c>
      <c r="G753" s="84">
        <f t="shared" si="152"/>
        <v>29310.6</v>
      </c>
      <c r="H753" s="84">
        <f t="shared" si="152"/>
        <v>0</v>
      </c>
      <c r="I753" s="84">
        <f t="shared" si="152"/>
        <v>0</v>
      </c>
      <c r="J753" s="84">
        <f t="shared" si="152"/>
        <v>0</v>
      </c>
      <c r="K753" s="84">
        <f t="shared" si="152"/>
        <v>0</v>
      </c>
      <c r="L753" s="84">
        <f t="shared" si="152"/>
        <v>0</v>
      </c>
      <c r="M753" s="84">
        <f>M747+M751</f>
        <v>0</v>
      </c>
      <c r="N753" s="108">
        <f>D753+F753+H753+J753+L753</f>
        <v>29650.3</v>
      </c>
      <c r="O753" s="108">
        <f>E753+G753+I753+K753+M753</f>
        <v>29310.6</v>
      </c>
      <c r="P753" s="14"/>
      <c r="Q753" s="14"/>
      <c r="R753" s="14"/>
      <c r="S753" s="14"/>
      <c r="T753" s="14"/>
    </row>
    <row r="754" spans="2:20" ht="27" customHeight="1">
      <c r="B754" s="196" t="s">
        <v>1323</v>
      </c>
      <c r="C754" s="197"/>
      <c r="D754" s="197"/>
      <c r="E754" s="197"/>
      <c r="F754" s="197"/>
      <c r="G754" s="197"/>
      <c r="H754" s="197"/>
      <c r="I754" s="197"/>
      <c r="J754" s="197"/>
      <c r="K754" s="197"/>
      <c r="L754" s="197"/>
      <c r="M754" s="197"/>
      <c r="N754" s="197"/>
      <c r="O754" s="197"/>
      <c r="P754" s="197"/>
      <c r="Q754" s="197"/>
      <c r="R754" s="197"/>
      <c r="S754" s="197"/>
      <c r="T754" s="198"/>
    </row>
    <row r="755" spans="2:20" ht="27" customHeight="1">
      <c r="B755" s="217" t="s">
        <v>1254</v>
      </c>
      <c r="C755" s="228"/>
      <c r="D755" s="228"/>
      <c r="E755" s="228"/>
      <c r="F755" s="228"/>
      <c r="G755" s="228"/>
      <c r="H755" s="228"/>
      <c r="I755" s="228"/>
      <c r="J755" s="228"/>
      <c r="K755" s="228"/>
      <c r="L755" s="228"/>
      <c r="M755" s="228"/>
      <c r="N755" s="228"/>
      <c r="O755" s="228"/>
      <c r="P755" s="228"/>
      <c r="Q755" s="228"/>
      <c r="R755" s="228"/>
      <c r="S755" s="228"/>
      <c r="T755" s="228"/>
    </row>
    <row r="756" spans="2:20" ht="27" customHeight="1">
      <c r="B756" s="18" t="s">
        <v>118</v>
      </c>
      <c r="C756" s="118" t="s">
        <v>1255</v>
      </c>
      <c r="D756" s="133">
        <f aca="true" t="shared" si="153" ref="D756:M756">D757+D758+D759</f>
        <v>0</v>
      </c>
      <c r="E756" s="133">
        <f t="shared" si="153"/>
        <v>0</v>
      </c>
      <c r="F756" s="133">
        <f t="shared" si="153"/>
        <v>0</v>
      </c>
      <c r="G756" s="133">
        <f t="shared" si="153"/>
        <v>0</v>
      </c>
      <c r="H756" s="133">
        <f t="shared" si="153"/>
        <v>96</v>
      </c>
      <c r="I756" s="133">
        <f t="shared" si="153"/>
        <v>92</v>
      </c>
      <c r="J756" s="133">
        <f t="shared" si="153"/>
        <v>0</v>
      </c>
      <c r="K756" s="133">
        <f t="shared" si="153"/>
        <v>0</v>
      </c>
      <c r="L756" s="133">
        <f t="shared" si="153"/>
        <v>0</v>
      </c>
      <c r="M756" s="133">
        <f t="shared" si="153"/>
        <v>0</v>
      </c>
      <c r="N756" s="95">
        <f>D756+F756+H756+J756+L756</f>
        <v>96</v>
      </c>
      <c r="O756" s="95">
        <f>E756+G756+I756+K756+M756</f>
        <v>92</v>
      </c>
      <c r="P756" s="50" t="s">
        <v>1256</v>
      </c>
      <c r="Q756" s="50" t="s">
        <v>130</v>
      </c>
      <c r="R756" s="66" t="s">
        <v>521</v>
      </c>
      <c r="S756" s="66">
        <v>44</v>
      </c>
      <c r="T756" s="66">
        <v>44</v>
      </c>
    </row>
    <row r="757" spans="2:20" ht="41.25" customHeight="1">
      <c r="B757" s="10" t="s">
        <v>9</v>
      </c>
      <c r="C757" s="10" t="s">
        <v>1233</v>
      </c>
      <c r="D757" s="11">
        <v>0</v>
      </c>
      <c r="E757" s="11">
        <v>0</v>
      </c>
      <c r="F757" s="11">
        <v>0</v>
      </c>
      <c r="G757" s="11">
        <v>0</v>
      </c>
      <c r="H757" s="11">
        <v>56</v>
      </c>
      <c r="I757" s="12">
        <v>56</v>
      </c>
      <c r="J757" s="104">
        <v>0</v>
      </c>
      <c r="K757" s="104">
        <v>0</v>
      </c>
      <c r="L757" s="131">
        <v>0</v>
      </c>
      <c r="M757" s="12">
        <v>0</v>
      </c>
      <c r="N757" s="104">
        <f t="shared" si="145"/>
        <v>56</v>
      </c>
      <c r="O757" s="104">
        <f t="shared" si="146"/>
        <v>56</v>
      </c>
      <c r="P757" s="210" t="s">
        <v>1257</v>
      </c>
      <c r="Q757" s="210" t="s">
        <v>130</v>
      </c>
      <c r="R757" s="245" t="s">
        <v>204</v>
      </c>
      <c r="S757" s="245" t="s">
        <v>204</v>
      </c>
      <c r="T757" s="245">
        <v>60</v>
      </c>
    </row>
    <row r="758" spans="2:20" ht="75" customHeight="1">
      <c r="B758" s="2" t="s">
        <v>37</v>
      </c>
      <c r="C758" s="2" t="s">
        <v>1234</v>
      </c>
      <c r="D758" s="3">
        <v>0</v>
      </c>
      <c r="E758" s="3">
        <v>0</v>
      </c>
      <c r="F758" s="3">
        <v>0</v>
      </c>
      <c r="G758" s="3">
        <v>0</v>
      </c>
      <c r="H758" s="3">
        <v>0</v>
      </c>
      <c r="I758" s="8">
        <v>0</v>
      </c>
      <c r="J758" s="93">
        <v>0</v>
      </c>
      <c r="K758" s="93">
        <v>0</v>
      </c>
      <c r="L758" s="124">
        <v>0</v>
      </c>
      <c r="M758" s="8">
        <v>0</v>
      </c>
      <c r="N758" s="93">
        <f t="shared" si="145"/>
        <v>0</v>
      </c>
      <c r="O758" s="93">
        <f t="shared" si="146"/>
        <v>0</v>
      </c>
      <c r="P758" s="211"/>
      <c r="Q758" s="211"/>
      <c r="R758" s="246"/>
      <c r="S758" s="246"/>
      <c r="T758" s="246"/>
    </row>
    <row r="759" spans="2:20" ht="40.5" customHeight="1">
      <c r="B759" s="2" t="s">
        <v>39</v>
      </c>
      <c r="C759" s="2" t="s">
        <v>1235</v>
      </c>
      <c r="D759" s="3">
        <v>0</v>
      </c>
      <c r="E759" s="3">
        <v>0</v>
      </c>
      <c r="F759" s="3">
        <v>0</v>
      </c>
      <c r="G759" s="3">
        <v>0</v>
      </c>
      <c r="H759" s="3">
        <v>40</v>
      </c>
      <c r="I759" s="8">
        <v>36</v>
      </c>
      <c r="J759" s="93">
        <v>0</v>
      </c>
      <c r="K759" s="93">
        <v>0</v>
      </c>
      <c r="L759" s="124">
        <v>0</v>
      </c>
      <c r="M759" s="8">
        <v>0</v>
      </c>
      <c r="N759" s="93">
        <f t="shared" si="145"/>
        <v>40</v>
      </c>
      <c r="O759" s="93">
        <f t="shared" si="146"/>
        <v>36</v>
      </c>
      <c r="P759" s="211"/>
      <c r="Q759" s="211"/>
      <c r="R759" s="246"/>
      <c r="S759" s="246"/>
      <c r="T759" s="246"/>
    </row>
    <row r="760" spans="2:20" ht="67.5" customHeight="1">
      <c r="B760" s="18" t="s">
        <v>120</v>
      </c>
      <c r="C760" s="118" t="s">
        <v>1258</v>
      </c>
      <c r="D760" s="133">
        <f>D761+D762+D763+D764</f>
        <v>0</v>
      </c>
      <c r="E760" s="133">
        <f aca="true" t="shared" si="154" ref="E760:M760">E761+E762+E763+E764</f>
        <v>0</v>
      </c>
      <c r="F760" s="133">
        <f t="shared" si="154"/>
        <v>3433</v>
      </c>
      <c r="G760" s="133">
        <f t="shared" si="154"/>
        <v>3008.8</v>
      </c>
      <c r="H760" s="133">
        <f t="shared" si="154"/>
        <v>0</v>
      </c>
      <c r="I760" s="133">
        <f t="shared" si="154"/>
        <v>0</v>
      </c>
      <c r="J760" s="133">
        <f t="shared" si="154"/>
        <v>0</v>
      </c>
      <c r="K760" s="133">
        <f t="shared" si="154"/>
        <v>0</v>
      </c>
      <c r="L760" s="133">
        <f t="shared" si="154"/>
        <v>0</v>
      </c>
      <c r="M760" s="133">
        <f t="shared" si="154"/>
        <v>0</v>
      </c>
      <c r="N760" s="95">
        <f>D760+F760+H760+J760+L760</f>
        <v>3433</v>
      </c>
      <c r="O760" s="95">
        <f>E760+G760+I760+K760+M760</f>
        <v>3008.8</v>
      </c>
      <c r="P760" s="48" t="s">
        <v>1259</v>
      </c>
      <c r="Q760" s="48" t="s">
        <v>130</v>
      </c>
      <c r="R760" s="49" t="s">
        <v>131</v>
      </c>
      <c r="S760" s="49">
        <v>100</v>
      </c>
      <c r="T760" s="49">
        <v>100</v>
      </c>
    </row>
    <row r="761" spans="2:20" ht="51" customHeight="1">
      <c r="B761" s="2" t="s">
        <v>11</v>
      </c>
      <c r="C761" s="2" t="s">
        <v>1236</v>
      </c>
      <c r="D761" s="3">
        <v>0</v>
      </c>
      <c r="E761" s="3">
        <v>0</v>
      </c>
      <c r="F761" s="3">
        <v>3433</v>
      </c>
      <c r="G761" s="3">
        <v>3008.8</v>
      </c>
      <c r="H761" s="3">
        <v>0</v>
      </c>
      <c r="I761" s="8">
        <v>0</v>
      </c>
      <c r="J761" s="93">
        <v>0</v>
      </c>
      <c r="K761" s="93">
        <v>0</v>
      </c>
      <c r="L761" s="124">
        <v>0</v>
      </c>
      <c r="M761" s="8">
        <v>0</v>
      </c>
      <c r="N761" s="93">
        <f t="shared" si="145"/>
        <v>3433</v>
      </c>
      <c r="O761" s="93">
        <f t="shared" si="146"/>
        <v>3008.8</v>
      </c>
      <c r="P761" s="48" t="s">
        <v>1260</v>
      </c>
      <c r="Q761" s="48" t="s">
        <v>130</v>
      </c>
      <c r="R761" s="49" t="s">
        <v>204</v>
      </c>
      <c r="S761" s="49">
        <v>23</v>
      </c>
      <c r="T761" s="49">
        <v>21.12</v>
      </c>
    </row>
    <row r="762" spans="2:20" ht="38.25" customHeight="1">
      <c r="B762" s="2" t="s">
        <v>13</v>
      </c>
      <c r="C762" s="2" t="s">
        <v>1237</v>
      </c>
      <c r="D762" s="3">
        <v>0</v>
      </c>
      <c r="E762" s="3">
        <v>0</v>
      </c>
      <c r="F762" s="3">
        <v>0</v>
      </c>
      <c r="G762" s="3">
        <v>0</v>
      </c>
      <c r="H762" s="3">
        <v>0</v>
      </c>
      <c r="I762" s="8">
        <v>0</v>
      </c>
      <c r="J762" s="93">
        <v>0</v>
      </c>
      <c r="K762" s="93">
        <v>0</v>
      </c>
      <c r="L762" s="124">
        <v>0</v>
      </c>
      <c r="M762" s="8">
        <v>0</v>
      </c>
      <c r="N762" s="93">
        <f t="shared" si="145"/>
        <v>0</v>
      </c>
      <c r="O762" s="93">
        <f t="shared" si="146"/>
        <v>0</v>
      </c>
      <c r="P762" s="48" t="s">
        <v>1261</v>
      </c>
      <c r="Q762" s="48" t="s">
        <v>1262</v>
      </c>
      <c r="R762" s="49" t="s">
        <v>204</v>
      </c>
      <c r="S762" s="49">
        <v>11.6</v>
      </c>
      <c r="T762" s="49">
        <v>29.5</v>
      </c>
    </row>
    <row r="763" spans="2:20" ht="33.75" customHeight="1">
      <c r="B763" s="2" t="s">
        <v>15</v>
      </c>
      <c r="C763" s="2" t="s">
        <v>1238</v>
      </c>
      <c r="D763" s="3">
        <v>0</v>
      </c>
      <c r="E763" s="3">
        <v>0</v>
      </c>
      <c r="F763" s="3">
        <v>0</v>
      </c>
      <c r="G763" s="3">
        <v>0</v>
      </c>
      <c r="H763" s="3">
        <v>0</v>
      </c>
      <c r="I763" s="8">
        <v>0</v>
      </c>
      <c r="J763" s="93">
        <v>0</v>
      </c>
      <c r="K763" s="93">
        <v>0</v>
      </c>
      <c r="L763" s="124">
        <v>0</v>
      </c>
      <c r="M763" s="8">
        <v>0</v>
      </c>
      <c r="N763" s="93">
        <f t="shared" si="145"/>
        <v>0</v>
      </c>
      <c r="O763" s="93">
        <f t="shared" si="146"/>
        <v>0</v>
      </c>
      <c r="P763" s="48" t="s">
        <v>1263</v>
      </c>
      <c r="Q763" s="48" t="s">
        <v>291</v>
      </c>
      <c r="R763" s="49" t="s">
        <v>5</v>
      </c>
      <c r="S763" s="49">
        <v>2</v>
      </c>
      <c r="T763" s="49">
        <v>1</v>
      </c>
    </row>
    <row r="764" spans="2:20" ht="22.5" customHeight="1">
      <c r="B764" s="2" t="s">
        <v>18</v>
      </c>
      <c r="C764" s="2" t="s">
        <v>1239</v>
      </c>
      <c r="D764" s="3">
        <v>0</v>
      </c>
      <c r="E764" s="3">
        <v>0</v>
      </c>
      <c r="F764" s="3">
        <v>0</v>
      </c>
      <c r="G764" s="3">
        <v>0</v>
      </c>
      <c r="H764" s="3">
        <v>0</v>
      </c>
      <c r="I764" s="8">
        <v>0</v>
      </c>
      <c r="J764" s="93">
        <v>0</v>
      </c>
      <c r="K764" s="93">
        <v>0</v>
      </c>
      <c r="L764" s="124">
        <v>0</v>
      </c>
      <c r="M764" s="8">
        <v>0</v>
      </c>
      <c r="N764" s="93">
        <f t="shared" si="145"/>
        <v>0</v>
      </c>
      <c r="O764" s="93">
        <f t="shared" si="146"/>
        <v>0</v>
      </c>
      <c r="P764" s="50" t="s">
        <v>1264</v>
      </c>
      <c r="Q764" s="50" t="s">
        <v>291</v>
      </c>
      <c r="R764" s="66" t="s">
        <v>17</v>
      </c>
      <c r="S764" s="66">
        <v>0</v>
      </c>
      <c r="T764" s="66">
        <v>0</v>
      </c>
    </row>
    <row r="765" spans="2:20" ht="59.25" customHeight="1">
      <c r="B765" s="280" t="s">
        <v>998</v>
      </c>
      <c r="C765" s="280"/>
      <c r="D765" s="84">
        <f>D756+D760</f>
        <v>0</v>
      </c>
      <c r="E765" s="84">
        <f aca="true" t="shared" si="155" ref="E765:M765">E756+E760</f>
        <v>0</v>
      </c>
      <c r="F765" s="84">
        <f t="shared" si="155"/>
        <v>3433</v>
      </c>
      <c r="G765" s="84">
        <f t="shared" si="155"/>
        <v>3008.8</v>
      </c>
      <c r="H765" s="84">
        <f t="shared" si="155"/>
        <v>96</v>
      </c>
      <c r="I765" s="84">
        <f t="shared" si="155"/>
        <v>92</v>
      </c>
      <c r="J765" s="84">
        <f t="shared" si="155"/>
        <v>0</v>
      </c>
      <c r="K765" s="84">
        <f t="shared" si="155"/>
        <v>0</v>
      </c>
      <c r="L765" s="84">
        <f t="shared" si="155"/>
        <v>0</v>
      </c>
      <c r="M765" s="84">
        <f t="shared" si="155"/>
        <v>0</v>
      </c>
      <c r="N765" s="108">
        <f>D765+F765+H765+J765+L765</f>
        <v>3529</v>
      </c>
      <c r="O765" s="108">
        <f>E765+G765+I765+K765+M765</f>
        <v>3100.8</v>
      </c>
      <c r="P765" s="14"/>
      <c r="Q765" s="14"/>
      <c r="R765" s="14"/>
      <c r="S765" s="14"/>
      <c r="T765" s="14"/>
    </row>
    <row r="766" spans="2:20" ht="24" customHeight="1">
      <c r="B766" s="196" t="s">
        <v>1324</v>
      </c>
      <c r="C766" s="197"/>
      <c r="D766" s="197"/>
      <c r="E766" s="197"/>
      <c r="F766" s="197"/>
      <c r="G766" s="197"/>
      <c r="H766" s="197"/>
      <c r="I766" s="197"/>
      <c r="J766" s="197"/>
      <c r="K766" s="197"/>
      <c r="L766" s="197"/>
      <c r="M766" s="197"/>
      <c r="N766" s="197"/>
      <c r="O766" s="197"/>
      <c r="P766" s="197"/>
      <c r="Q766" s="197"/>
      <c r="R766" s="197"/>
      <c r="S766" s="197"/>
      <c r="T766" s="198"/>
    </row>
    <row r="767" spans="2:20" ht="24" customHeight="1">
      <c r="B767" s="385" t="s">
        <v>105</v>
      </c>
      <c r="C767" s="386"/>
      <c r="D767" s="114">
        <f>D744+D753+D765</f>
        <v>0</v>
      </c>
      <c r="E767" s="114">
        <f aca="true" t="shared" si="156" ref="E767:M767">E744+E753+E765</f>
        <v>0</v>
      </c>
      <c r="F767" s="114">
        <f t="shared" si="156"/>
        <v>33083.3</v>
      </c>
      <c r="G767" s="114">
        <f t="shared" si="156"/>
        <v>32319.399999999998</v>
      </c>
      <c r="H767" s="114">
        <f t="shared" si="156"/>
        <v>161</v>
      </c>
      <c r="I767" s="114">
        <f t="shared" si="156"/>
        <v>152</v>
      </c>
      <c r="J767" s="114">
        <f t="shared" si="156"/>
        <v>0</v>
      </c>
      <c r="K767" s="114">
        <f t="shared" si="156"/>
        <v>0</v>
      </c>
      <c r="L767" s="114">
        <f t="shared" si="156"/>
        <v>40</v>
      </c>
      <c r="M767" s="114">
        <f t="shared" si="156"/>
        <v>40</v>
      </c>
      <c r="N767" s="175">
        <f t="shared" si="145"/>
        <v>33284.3</v>
      </c>
      <c r="O767" s="175">
        <f t="shared" si="146"/>
        <v>32511.399999999998</v>
      </c>
      <c r="P767" s="153"/>
      <c r="Q767" s="153"/>
      <c r="R767" s="153"/>
      <c r="S767" s="153"/>
      <c r="T767" s="153"/>
    </row>
    <row r="768" spans="2:20" ht="24" customHeight="1">
      <c r="B768" s="199" t="s">
        <v>1342</v>
      </c>
      <c r="C768" s="219"/>
      <c r="D768" s="219"/>
      <c r="E768" s="219"/>
      <c r="F768" s="219"/>
      <c r="G768" s="219"/>
      <c r="H768" s="219"/>
      <c r="I768" s="219"/>
      <c r="J768" s="219"/>
      <c r="K768" s="219"/>
      <c r="L768" s="219"/>
      <c r="M768" s="219"/>
      <c r="N768" s="219"/>
      <c r="O768" s="219"/>
      <c r="P768" s="219"/>
      <c r="Q768" s="219"/>
      <c r="R768" s="219"/>
      <c r="S768" s="219"/>
      <c r="T768" s="220"/>
    </row>
    <row r="769" spans="2:20" ht="39" customHeight="1">
      <c r="B769" s="255" t="s">
        <v>0</v>
      </c>
      <c r="C769" s="255" t="s">
        <v>1</v>
      </c>
      <c r="D769" s="196" t="s">
        <v>272</v>
      </c>
      <c r="E769" s="256"/>
      <c r="F769" s="257" t="s">
        <v>106</v>
      </c>
      <c r="G769" s="258"/>
      <c r="H769" s="215" t="s">
        <v>109</v>
      </c>
      <c r="I769" s="216"/>
      <c r="J769" s="387" t="s">
        <v>900</v>
      </c>
      <c r="K769" s="388"/>
      <c r="L769" s="215" t="s">
        <v>110</v>
      </c>
      <c r="M769" s="216"/>
      <c r="N769" s="215" t="s">
        <v>154</v>
      </c>
      <c r="O769" s="216"/>
      <c r="P769" s="204" t="s">
        <v>111</v>
      </c>
      <c r="Q769" s="204" t="s">
        <v>112</v>
      </c>
      <c r="R769" s="204" t="s">
        <v>113</v>
      </c>
      <c r="S769" s="204" t="s">
        <v>114</v>
      </c>
      <c r="T769" s="204" t="s">
        <v>115</v>
      </c>
    </row>
    <row r="770" spans="2:20" ht="66" customHeight="1">
      <c r="B770" s="233"/>
      <c r="C770" s="234"/>
      <c r="D770" s="6" t="s">
        <v>2</v>
      </c>
      <c r="E770" s="6" t="s">
        <v>3</v>
      </c>
      <c r="F770" s="5" t="s">
        <v>2</v>
      </c>
      <c r="G770" s="7" t="s">
        <v>3</v>
      </c>
      <c r="H770" s="6" t="s">
        <v>2</v>
      </c>
      <c r="I770" s="6" t="s">
        <v>3</v>
      </c>
      <c r="J770" s="6" t="s">
        <v>2</v>
      </c>
      <c r="K770" s="6" t="s">
        <v>3</v>
      </c>
      <c r="L770" s="6" t="s">
        <v>2</v>
      </c>
      <c r="M770" s="6" t="s">
        <v>3</v>
      </c>
      <c r="N770" s="6" t="s">
        <v>2</v>
      </c>
      <c r="O770" s="6" t="s">
        <v>3</v>
      </c>
      <c r="P770" s="204"/>
      <c r="Q770" s="204"/>
      <c r="R770" s="204"/>
      <c r="S770" s="204"/>
      <c r="T770" s="204"/>
    </row>
    <row r="771" spans="2:20" ht="56.25" customHeight="1">
      <c r="B771" s="13" t="s">
        <v>4</v>
      </c>
      <c r="C771" s="13" t="s">
        <v>5</v>
      </c>
      <c r="D771" s="13" t="s">
        <v>6</v>
      </c>
      <c r="E771" s="13" t="s">
        <v>449</v>
      </c>
      <c r="F771" s="13" t="s">
        <v>7</v>
      </c>
      <c r="G771" s="13" t="s">
        <v>8</v>
      </c>
      <c r="H771" s="13" t="s">
        <v>770</v>
      </c>
      <c r="I771" s="13" t="s">
        <v>771</v>
      </c>
      <c r="J771" s="13" t="s">
        <v>107</v>
      </c>
      <c r="K771" s="13" t="s">
        <v>772</v>
      </c>
      <c r="L771" s="13" t="s">
        <v>773</v>
      </c>
      <c r="M771" s="13" t="s">
        <v>108</v>
      </c>
      <c r="N771" s="13" t="s">
        <v>774</v>
      </c>
      <c r="O771" s="13" t="s">
        <v>775</v>
      </c>
      <c r="P771" s="13" t="s">
        <v>620</v>
      </c>
      <c r="Q771" s="13" t="s">
        <v>776</v>
      </c>
      <c r="R771" s="13" t="s">
        <v>777</v>
      </c>
      <c r="S771" s="13" t="s">
        <v>934</v>
      </c>
      <c r="T771" s="13" t="s">
        <v>935</v>
      </c>
    </row>
    <row r="772" spans="2:20" ht="14.25" customHeight="1">
      <c r="B772" s="205" t="s">
        <v>1265</v>
      </c>
      <c r="C772" s="206"/>
      <c r="D772" s="206"/>
      <c r="E772" s="206"/>
      <c r="F772" s="206"/>
      <c r="G772" s="206"/>
      <c r="H772" s="206"/>
      <c r="I772" s="206"/>
      <c r="J772" s="206"/>
      <c r="K772" s="206"/>
      <c r="L772" s="206"/>
      <c r="M772" s="206"/>
      <c r="N772" s="206"/>
      <c r="O772" s="206"/>
      <c r="P772" s="206"/>
      <c r="Q772" s="206"/>
      <c r="R772" s="206"/>
      <c r="S772" s="206"/>
      <c r="T772" s="206"/>
    </row>
    <row r="773" spans="2:20" ht="24" customHeight="1">
      <c r="B773" s="217" t="s">
        <v>1266</v>
      </c>
      <c r="C773" s="218"/>
      <c r="D773" s="218"/>
      <c r="E773" s="218"/>
      <c r="F773" s="218"/>
      <c r="G773" s="218"/>
      <c r="H773" s="218"/>
      <c r="I773" s="218"/>
      <c r="J773" s="218"/>
      <c r="K773" s="218"/>
      <c r="L773" s="218"/>
      <c r="M773" s="218"/>
      <c r="N773" s="218"/>
      <c r="O773" s="218"/>
      <c r="P773" s="218"/>
      <c r="Q773" s="218"/>
      <c r="R773" s="218"/>
      <c r="S773" s="218"/>
      <c r="T773" s="218"/>
    </row>
    <row r="774" spans="2:20" ht="24.75" customHeight="1">
      <c r="B774" s="18" t="s">
        <v>118</v>
      </c>
      <c r="C774" s="118" t="s">
        <v>1281</v>
      </c>
      <c r="D774" s="133">
        <f aca="true" t="shared" si="157" ref="D774:M774">D775+D776+D777+D778</f>
        <v>0</v>
      </c>
      <c r="E774" s="133">
        <f t="shared" si="157"/>
        <v>0</v>
      </c>
      <c r="F774" s="133">
        <f t="shared" si="157"/>
        <v>0</v>
      </c>
      <c r="G774" s="133">
        <f t="shared" si="157"/>
        <v>0</v>
      </c>
      <c r="H774" s="133">
        <f t="shared" si="157"/>
        <v>1820</v>
      </c>
      <c r="I774" s="133">
        <f t="shared" si="157"/>
        <v>1789.8</v>
      </c>
      <c r="J774" s="133">
        <f t="shared" si="157"/>
        <v>0</v>
      </c>
      <c r="K774" s="133">
        <f t="shared" si="157"/>
        <v>0</v>
      </c>
      <c r="L774" s="133">
        <f t="shared" si="157"/>
        <v>0</v>
      </c>
      <c r="M774" s="133">
        <f t="shared" si="157"/>
        <v>0</v>
      </c>
      <c r="N774" s="95">
        <f>D774+F774+H774+J774+L774</f>
        <v>1820</v>
      </c>
      <c r="O774" s="95">
        <f>E774+G774+I774+K774+M774</f>
        <v>1789.8</v>
      </c>
      <c r="P774" s="48" t="s">
        <v>1282</v>
      </c>
      <c r="Q774" s="48" t="s">
        <v>676</v>
      </c>
      <c r="R774" s="49" t="s">
        <v>677</v>
      </c>
      <c r="S774" s="49" t="s">
        <v>678</v>
      </c>
      <c r="T774" s="49" t="s">
        <v>678</v>
      </c>
    </row>
    <row r="775" spans="2:20" ht="84.75" customHeight="1">
      <c r="B775" s="2" t="s">
        <v>9</v>
      </c>
      <c r="C775" s="2" t="s">
        <v>1267</v>
      </c>
      <c r="D775" s="3">
        <v>0</v>
      </c>
      <c r="E775" s="3">
        <v>0</v>
      </c>
      <c r="F775" s="3">
        <v>0</v>
      </c>
      <c r="G775" s="3">
        <v>0</v>
      </c>
      <c r="H775" s="3">
        <v>1820</v>
      </c>
      <c r="I775" s="3">
        <v>1789.8</v>
      </c>
      <c r="J775" s="3">
        <v>0</v>
      </c>
      <c r="K775" s="3">
        <v>0</v>
      </c>
      <c r="L775" s="3">
        <v>0</v>
      </c>
      <c r="M775" s="3">
        <v>0</v>
      </c>
      <c r="N775" s="93">
        <f aca="true" t="shared" si="158" ref="N775:N793">D775+F775+H775+J775+L775</f>
        <v>1820</v>
      </c>
      <c r="O775" s="93">
        <f aca="true" t="shared" si="159" ref="O775:O793">E775+G775+I775+K775+M775</f>
        <v>1789.8</v>
      </c>
      <c r="P775" s="48" t="s">
        <v>1283</v>
      </c>
      <c r="Q775" s="48" t="s">
        <v>836</v>
      </c>
      <c r="R775" s="49" t="s">
        <v>17</v>
      </c>
      <c r="S775" s="49">
        <v>3</v>
      </c>
      <c r="T775" s="49">
        <v>0</v>
      </c>
    </row>
    <row r="776" spans="2:20" ht="47.25" customHeight="1">
      <c r="B776" s="2" t="s">
        <v>37</v>
      </c>
      <c r="C776" s="2" t="s">
        <v>1268</v>
      </c>
      <c r="D776" s="3">
        <v>0</v>
      </c>
      <c r="E776" s="3">
        <v>0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3">
        <v>0</v>
      </c>
      <c r="L776" s="3">
        <v>0</v>
      </c>
      <c r="M776" s="3">
        <v>0</v>
      </c>
      <c r="N776" s="93">
        <f t="shared" si="158"/>
        <v>0</v>
      </c>
      <c r="O776" s="93">
        <f t="shared" si="159"/>
        <v>0</v>
      </c>
      <c r="P776" s="48" t="s">
        <v>1284</v>
      </c>
      <c r="Q776" s="48" t="s">
        <v>836</v>
      </c>
      <c r="R776" s="49" t="s">
        <v>17</v>
      </c>
      <c r="S776" s="49">
        <v>1</v>
      </c>
      <c r="T776" s="49">
        <v>0</v>
      </c>
    </row>
    <row r="777" spans="2:20" ht="40.5" customHeight="1">
      <c r="B777" s="2" t="s">
        <v>39</v>
      </c>
      <c r="C777" s="2" t="s">
        <v>1269</v>
      </c>
      <c r="D777" s="3">
        <v>0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0</v>
      </c>
      <c r="M777" s="3">
        <v>0</v>
      </c>
      <c r="N777" s="93">
        <f t="shared" si="158"/>
        <v>0</v>
      </c>
      <c r="O777" s="93">
        <f t="shared" si="159"/>
        <v>0</v>
      </c>
      <c r="P777" s="48" t="s">
        <v>1285</v>
      </c>
      <c r="Q777" s="48" t="s">
        <v>836</v>
      </c>
      <c r="R777" s="49" t="s">
        <v>17</v>
      </c>
      <c r="S777" s="49">
        <v>2</v>
      </c>
      <c r="T777" s="49">
        <v>0</v>
      </c>
    </row>
    <row r="778" spans="2:20" ht="45.75" customHeight="1">
      <c r="B778" s="250" t="s">
        <v>220</v>
      </c>
      <c r="C778" s="250" t="s">
        <v>1270</v>
      </c>
      <c r="D778" s="247">
        <v>0</v>
      </c>
      <c r="E778" s="247">
        <v>0</v>
      </c>
      <c r="F778" s="247">
        <v>0</v>
      </c>
      <c r="G778" s="247">
        <v>0</v>
      </c>
      <c r="H778" s="247">
        <v>0</v>
      </c>
      <c r="I778" s="247">
        <v>0</v>
      </c>
      <c r="J778" s="247">
        <v>0</v>
      </c>
      <c r="K778" s="247">
        <v>0</v>
      </c>
      <c r="L778" s="247">
        <v>0</v>
      </c>
      <c r="M778" s="247">
        <v>0</v>
      </c>
      <c r="N778" s="247">
        <f t="shared" si="158"/>
        <v>0</v>
      </c>
      <c r="O778" s="247">
        <f t="shared" si="159"/>
        <v>0</v>
      </c>
      <c r="P778" s="48" t="s">
        <v>1286</v>
      </c>
      <c r="Q778" s="48" t="s">
        <v>836</v>
      </c>
      <c r="R778" s="49" t="s">
        <v>17</v>
      </c>
      <c r="S778" s="49">
        <v>3</v>
      </c>
      <c r="T778" s="49">
        <v>0</v>
      </c>
    </row>
    <row r="779" spans="2:20" ht="49.5" customHeight="1">
      <c r="B779" s="251"/>
      <c r="C779" s="251"/>
      <c r="D779" s="248"/>
      <c r="E779" s="248"/>
      <c r="F779" s="248"/>
      <c r="G779" s="248"/>
      <c r="H779" s="248"/>
      <c r="I779" s="248"/>
      <c r="J779" s="248"/>
      <c r="K779" s="248"/>
      <c r="L779" s="248"/>
      <c r="M779" s="248"/>
      <c r="N779" s="248"/>
      <c r="O779" s="248"/>
      <c r="P779" s="48" t="s">
        <v>1287</v>
      </c>
      <c r="Q779" s="48" t="s">
        <v>836</v>
      </c>
      <c r="R779" s="49" t="s">
        <v>17</v>
      </c>
      <c r="S779" s="49">
        <v>1</v>
      </c>
      <c r="T779" s="49">
        <v>0</v>
      </c>
    </row>
    <row r="780" spans="2:20" ht="38.25" customHeight="1">
      <c r="B780" s="252"/>
      <c r="C780" s="252"/>
      <c r="D780" s="249"/>
      <c r="E780" s="249"/>
      <c r="F780" s="249"/>
      <c r="G780" s="249"/>
      <c r="H780" s="249"/>
      <c r="I780" s="249"/>
      <c r="J780" s="249"/>
      <c r="K780" s="249"/>
      <c r="L780" s="249"/>
      <c r="M780" s="249"/>
      <c r="N780" s="249"/>
      <c r="O780" s="249"/>
      <c r="P780" s="50" t="s">
        <v>1288</v>
      </c>
      <c r="Q780" s="50" t="s">
        <v>836</v>
      </c>
      <c r="R780" s="66" t="s">
        <v>17</v>
      </c>
      <c r="S780" s="66">
        <v>2</v>
      </c>
      <c r="T780" s="66">
        <v>0</v>
      </c>
    </row>
    <row r="781" spans="2:20" ht="38.25" customHeight="1">
      <c r="B781" s="18" t="s">
        <v>120</v>
      </c>
      <c r="C781" s="118" t="s">
        <v>1289</v>
      </c>
      <c r="D781" s="133">
        <f>D782+D783+D784+D785+D786</f>
        <v>0</v>
      </c>
      <c r="E781" s="133">
        <f aca="true" t="shared" si="160" ref="E781:M781">E782+E783+E784+E785+E786</f>
        <v>0</v>
      </c>
      <c r="F781" s="133">
        <f t="shared" si="160"/>
        <v>0</v>
      </c>
      <c r="G781" s="133">
        <f t="shared" si="160"/>
        <v>0</v>
      </c>
      <c r="H781" s="133">
        <f t="shared" si="160"/>
        <v>0</v>
      </c>
      <c r="I781" s="133">
        <f t="shared" si="160"/>
        <v>0</v>
      </c>
      <c r="J781" s="133">
        <f t="shared" si="160"/>
        <v>0</v>
      </c>
      <c r="K781" s="133">
        <f t="shared" si="160"/>
        <v>0</v>
      </c>
      <c r="L781" s="133">
        <f t="shared" si="160"/>
        <v>0</v>
      </c>
      <c r="M781" s="133">
        <f t="shared" si="160"/>
        <v>0</v>
      </c>
      <c r="N781" s="95">
        <f>D781+F781+H781+J781+L781</f>
        <v>0</v>
      </c>
      <c r="O781" s="95">
        <f>E781+G781+I781+K781+M781</f>
        <v>0</v>
      </c>
      <c r="P781" s="210" t="s">
        <v>1290</v>
      </c>
      <c r="Q781" s="210" t="s">
        <v>130</v>
      </c>
      <c r="R781" s="245" t="s">
        <v>171</v>
      </c>
      <c r="S781" s="245">
        <v>100</v>
      </c>
      <c r="T781" s="245">
        <v>100</v>
      </c>
    </row>
    <row r="782" spans="2:20" ht="85.5" customHeight="1">
      <c r="B782" s="2" t="s">
        <v>11</v>
      </c>
      <c r="C782" s="2" t="s">
        <v>1271</v>
      </c>
      <c r="D782" s="3">
        <v>0</v>
      </c>
      <c r="E782" s="3">
        <v>0</v>
      </c>
      <c r="F782" s="3">
        <v>0</v>
      </c>
      <c r="G782" s="3">
        <v>0</v>
      </c>
      <c r="H782" s="3">
        <v>0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  <c r="N782" s="93">
        <f t="shared" si="158"/>
        <v>0</v>
      </c>
      <c r="O782" s="93">
        <f t="shared" si="159"/>
        <v>0</v>
      </c>
      <c r="P782" s="211"/>
      <c r="Q782" s="211"/>
      <c r="R782" s="246"/>
      <c r="S782" s="246"/>
      <c r="T782" s="246"/>
    </row>
    <row r="783" spans="2:20" ht="14.25" customHeight="1">
      <c r="B783" s="2" t="s">
        <v>13</v>
      </c>
      <c r="C783" s="2" t="s">
        <v>1272</v>
      </c>
      <c r="D783" s="3">
        <v>0</v>
      </c>
      <c r="E783" s="3">
        <v>0</v>
      </c>
      <c r="F783" s="3">
        <v>0</v>
      </c>
      <c r="G783" s="3">
        <v>0</v>
      </c>
      <c r="H783" s="3">
        <v>0</v>
      </c>
      <c r="I783" s="3">
        <v>0</v>
      </c>
      <c r="J783" s="3">
        <v>0</v>
      </c>
      <c r="K783" s="3">
        <v>0</v>
      </c>
      <c r="L783" s="3">
        <v>0</v>
      </c>
      <c r="M783" s="3">
        <v>0</v>
      </c>
      <c r="N783" s="93">
        <f t="shared" si="158"/>
        <v>0</v>
      </c>
      <c r="O783" s="93">
        <f t="shared" si="159"/>
        <v>0</v>
      </c>
      <c r="P783" s="211"/>
      <c r="Q783" s="211"/>
      <c r="R783" s="246"/>
      <c r="S783" s="246"/>
      <c r="T783" s="246"/>
    </row>
    <row r="784" spans="2:20" ht="14.25" customHeight="1">
      <c r="B784" s="2" t="s">
        <v>15</v>
      </c>
      <c r="C784" s="2" t="s">
        <v>1273</v>
      </c>
      <c r="D784" s="3">
        <v>0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  <c r="L784" s="3">
        <v>0</v>
      </c>
      <c r="M784" s="3">
        <v>0</v>
      </c>
      <c r="N784" s="93">
        <f t="shared" si="158"/>
        <v>0</v>
      </c>
      <c r="O784" s="93">
        <f t="shared" si="159"/>
        <v>0</v>
      </c>
      <c r="P784" s="211"/>
      <c r="Q784" s="211"/>
      <c r="R784" s="246"/>
      <c r="S784" s="246"/>
      <c r="T784" s="246"/>
    </row>
    <row r="785" spans="2:20" ht="14.25" customHeight="1">
      <c r="B785" s="2" t="s">
        <v>18</v>
      </c>
      <c r="C785" s="2" t="s">
        <v>1274</v>
      </c>
      <c r="D785" s="3">
        <v>0</v>
      </c>
      <c r="E785" s="3">
        <v>0</v>
      </c>
      <c r="F785" s="3">
        <v>0</v>
      </c>
      <c r="G785" s="3">
        <v>0</v>
      </c>
      <c r="H785" s="3">
        <v>0</v>
      </c>
      <c r="I785" s="3">
        <v>0</v>
      </c>
      <c r="J785" s="3">
        <v>0</v>
      </c>
      <c r="K785" s="3">
        <v>0</v>
      </c>
      <c r="L785" s="3">
        <v>0</v>
      </c>
      <c r="M785" s="3">
        <v>0</v>
      </c>
      <c r="N785" s="93">
        <f t="shared" si="158"/>
        <v>0</v>
      </c>
      <c r="O785" s="93">
        <f t="shared" si="159"/>
        <v>0</v>
      </c>
      <c r="P785" s="211"/>
      <c r="Q785" s="211"/>
      <c r="R785" s="246"/>
      <c r="S785" s="246"/>
      <c r="T785" s="246"/>
    </row>
    <row r="786" spans="2:20" ht="14.25" customHeight="1">
      <c r="B786" s="2" t="s">
        <v>20</v>
      </c>
      <c r="C786" s="2" t="s">
        <v>1275</v>
      </c>
      <c r="D786" s="3">
        <v>0</v>
      </c>
      <c r="E786" s="3">
        <v>0</v>
      </c>
      <c r="F786" s="3">
        <v>0</v>
      </c>
      <c r="G786" s="3">
        <v>0</v>
      </c>
      <c r="H786" s="3">
        <v>0</v>
      </c>
      <c r="I786" s="3">
        <v>0</v>
      </c>
      <c r="J786" s="3">
        <v>0</v>
      </c>
      <c r="K786" s="3">
        <v>0</v>
      </c>
      <c r="L786" s="3">
        <v>0</v>
      </c>
      <c r="M786" s="3">
        <v>0</v>
      </c>
      <c r="N786" s="93">
        <f t="shared" si="158"/>
        <v>0</v>
      </c>
      <c r="O786" s="93">
        <f t="shared" si="159"/>
        <v>0</v>
      </c>
      <c r="P786" s="211"/>
      <c r="Q786" s="211"/>
      <c r="R786" s="246"/>
      <c r="S786" s="246"/>
      <c r="T786" s="246"/>
    </row>
    <row r="787" spans="2:20" ht="14.25" customHeight="1">
      <c r="B787" s="18" t="s">
        <v>123</v>
      </c>
      <c r="C787" s="118" t="s">
        <v>1291</v>
      </c>
      <c r="D787" s="133">
        <f>D788+D791+D792</f>
        <v>0</v>
      </c>
      <c r="E787" s="133">
        <f aca="true" t="shared" si="161" ref="E787:M787">E788+E791+E792</f>
        <v>0</v>
      </c>
      <c r="F787" s="133">
        <f t="shared" si="161"/>
        <v>0</v>
      </c>
      <c r="G787" s="133">
        <f t="shared" si="161"/>
        <v>0</v>
      </c>
      <c r="H787" s="133">
        <f t="shared" si="161"/>
        <v>180</v>
      </c>
      <c r="I787" s="133">
        <f t="shared" si="161"/>
        <v>180</v>
      </c>
      <c r="J787" s="133">
        <f t="shared" si="161"/>
        <v>4655.5</v>
      </c>
      <c r="K787" s="133">
        <f t="shared" si="161"/>
        <v>4655.5</v>
      </c>
      <c r="L787" s="133">
        <f t="shared" si="161"/>
        <v>0</v>
      </c>
      <c r="M787" s="133">
        <f t="shared" si="161"/>
        <v>0</v>
      </c>
      <c r="N787" s="95">
        <f>D787+F787+H787+J787+L787</f>
        <v>4835.5</v>
      </c>
      <c r="O787" s="95">
        <f>E787+G787+I787+K787+M787</f>
        <v>4835.5</v>
      </c>
      <c r="P787" s="48" t="s">
        <v>1292</v>
      </c>
      <c r="Q787" s="48" t="s">
        <v>836</v>
      </c>
      <c r="R787" s="49" t="s">
        <v>204</v>
      </c>
      <c r="S787" s="49">
        <v>1</v>
      </c>
      <c r="T787" s="49">
        <v>1</v>
      </c>
    </row>
    <row r="788" spans="2:20" ht="36.75" customHeight="1">
      <c r="B788" s="2" t="s">
        <v>26</v>
      </c>
      <c r="C788" s="2" t="s">
        <v>1276</v>
      </c>
      <c r="D788" s="19">
        <f>D789+D790</f>
        <v>0</v>
      </c>
      <c r="E788" s="19">
        <f aca="true" t="shared" si="162" ref="E788:M788">E789+E790</f>
        <v>0</v>
      </c>
      <c r="F788" s="19">
        <f t="shared" si="162"/>
        <v>0</v>
      </c>
      <c r="G788" s="19">
        <f t="shared" si="162"/>
        <v>0</v>
      </c>
      <c r="H788" s="19">
        <f t="shared" si="162"/>
        <v>180</v>
      </c>
      <c r="I788" s="19">
        <f t="shared" si="162"/>
        <v>180</v>
      </c>
      <c r="J788" s="19">
        <f t="shared" si="162"/>
        <v>0</v>
      </c>
      <c r="K788" s="19">
        <f t="shared" si="162"/>
        <v>0</v>
      </c>
      <c r="L788" s="19">
        <f t="shared" si="162"/>
        <v>0</v>
      </c>
      <c r="M788" s="19">
        <f t="shared" si="162"/>
        <v>0</v>
      </c>
      <c r="N788" s="95">
        <f t="shared" si="158"/>
        <v>180</v>
      </c>
      <c r="O788" s="95">
        <f t="shared" si="159"/>
        <v>180</v>
      </c>
      <c r="P788" s="50" t="s">
        <v>1293</v>
      </c>
      <c r="Q788" s="50" t="s">
        <v>1294</v>
      </c>
      <c r="R788" s="66" t="s">
        <v>204</v>
      </c>
      <c r="S788" s="66">
        <v>27.03</v>
      </c>
      <c r="T788" s="66">
        <v>27.03</v>
      </c>
    </row>
    <row r="789" spans="2:20" ht="27" customHeight="1">
      <c r="B789" s="4" t="s">
        <v>51</v>
      </c>
      <c r="C789" s="2" t="s">
        <v>1277</v>
      </c>
      <c r="D789" s="3">
        <v>0</v>
      </c>
      <c r="E789" s="3">
        <v>0</v>
      </c>
      <c r="F789" s="3">
        <v>0</v>
      </c>
      <c r="G789" s="3">
        <v>0</v>
      </c>
      <c r="H789" s="3">
        <v>80</v>
      </c>
      <c r="I789" s="3">
        <v>80</v>
      </c>
      <c r="J789" s="3">
        <v>0</v>
      </c>
      <c r="K789" s="3">
        <v>0</v>
      </c>
      <c r="L789" s="3">
        <v>0</v>
      </c>
      <c r="M789" s="3">
        <v>0</v>
      </c>
      <c r="N789" s="93">
        <f t="shared" si="158"/>
        <v>80</v>
      </c>
      <c r="O789" s="93">
        <f t="shared" si="159"/>
        <v>80</v>
      </c>
      <c r="P789" s="210" t="s">
        <v>1295</v>
      </c>
      <c r="Q789" s="210" t="s">
        <v>1294</v>
      </c>
      <c r="R789" s="245" t="s">
        <v>204</v>
      </c>
      <c r="S789" s="245">
        <v>47.6</v>
      </c>
      <c r="T789" s="245">
        <v>47.6</v>
      </c>
    </row>
    <row r="790" spans="2:20" ht="22.5" customHeight="1">
      <c r="B790" s="4" t="s">
        <v>53</v>
      </c>
      <c r="C790" s="2" t="s">
        <v>1278</v>
      </c>
      <c r="D790" s="3">
        <v>0</v>
      </c>
      <c r="E790" s="3">
        <v>0</v>
      </c>
      <c r="F790" s="3">
        <v>0</v>
      </c>
      <c r="G790" s="3">
        <v>0</v>
      </c>
      <c r="H790" s="3">
        <v>100</v>
      </c>
      <c r="I790" s="3">
        <v>100</v>
      </c>
      <c r="J790" s="3">
        <v>0</v>
      </c>
      <c r="K790" s="3">
        <v>0</v>
      </c>
      <c r="L790" s="3">
        <v>0</v>
      </c>
      <c r="M790" s="3">
        <v>0</v>
      </c>
      <c r="N790" s="93">
        <f t="shared" si="158"/>
        <v>100</v>
      </c>
      <c r="O790" s="93">
        <f t="shared" si="159"/>
        <v>100</v>
      </c>
      <c r="P790" s="211"/>
      <c r="Q790" s="211"/>
      <c r="R790" s="246"/>
      <c r="S790" s="246"/>
      <c r="T790" s="246"/>
    </row>
    <row r="791" spans="2:20" ht="23.25" customHeight="1">
      <c r="B791" s="2" t="s">
        <v>28</v>
      </c>
      <c r="C791" s="2" t="s">
        <v>1279</v>
      </c>
      <c r="D791" s="3">
        <v>0</v>
      </c>
      <c r="E791" s="3">
        <v>0</v>
      </c>
      <c r="F791" s="3">
        <v>0</v>
      </c>
      <c r="G791" s="3">
        <v>0</v>
      </c>
      <c r="H791" s="3">
        <v>0</v>
      </c>
      <c r="I791" s="3">
        <v>0</v>
      </c>
      <c r="J791" s="3">
        <v>3712.5</v>
      </c>
      <c r="K791" s="3">
        <v>3712.5</v>
      </c>
      <c r="L791" s="3">
        <v>0</v>
      </c>
      <c r="M791" s="3">
        <v>0</v>
      </c>
      <c r="N791" s="93">
        <f t="shared" si="158"/>
        <v>3712.5</v>
      </c>
      <c r="O791" s="93">
        <f t="shared" si="159"/>
        <v>3712.5</v>
      </c>
      <c r="P791" s="211"/>
      <c r="Q791" s="211"/>
      <c r="R791" s="246"/>
      <c r="S791" s="246"/>
      <c r="T791" s="246"/>
    </row>
    <row r="792" spans="2:20" ht="14.25" customHeight="1">
      <c r="B792" s="2" t="s">
        <v>93</v>
      </c>
      <c r="C792" s="2" t="s">
        <v>1280</v>
      </c>
      <c r="D792" s="3">
        <v>0</v>
      </c>
      <c r="E792" s="3">
        <v>0</v>
      </c>
      <c r="F792" s="3">
        <v>0</v>
      </c>
      <c r="G792" s="3">
        <v>0</v>
      </c>
      <c r="H792" s="3">
        <v>0</v>
      </c>
      <c r="I792" s="3">
        <v>0</v>
      </c>
      <c r="J792" s="3">
        <v>943</v>
      </c>
      <c r="K792" s="3">
        <v>943</v>
      </c>
      <c r="L792" s="3">
        <v>0</v>
      </c>
      <c r="M792" s="3">
        <v>0</v>
      </c>
      <c r="N792" s="93">
        <f t="shared" si="158"/>
        <v>943</v>
      </c>
      <c r="O792" s="93">
        <f t="shared" si="159"/>
        <v>943</v>
      </c>
      <c r="P792" s="211"/>
      <c r="Q792" s="211"/>
      <c r="R792" s="246"/>
      <c r="S792" s="246"/>
      <c r="T792" s="246"/>
    </row>
    <row r="793" spans="2:20" ht="14.25" customHeight="1">
      <c r="B793" s="241" t="s">
        <v>105</v>
      </c>
      <c r="C793" s="242"/>
      <c r="D793" s="84">
        <f>D774+D781+D787</f>
        <v>0</v>
      </c>
      <c r="E793" s="84">
        <f aca="true" t="shared" si="163" ref="E793:L793">E774+E781+E787</f>
        <v>0</v>
      </c>
      <c r="F793" s="84">
        <f t="shared" si="163"/>
        <v>0</v>
      </c>
      <c r="G793" s="84">
        <f t="shared" si="163"/>
        <v>0</v>
      </c>
      <c r="H793" s="84">
        <f t="shared" si="163"/>
        <v>2000</v>
      </c>
      <c r="I793" s="84">
        <f t="shared" si="163"/>
        <v>1969.8</v>
      </c>
      <c r="J793" s="84">
        <f t="shared" si="163"/>
        <v>4655.5</v>
      </c>
      <c r="K793" s="84">
        <f t="shared" si="163"/>
        <v>4655.5</v>
      </c>
      <c r="L793" s="84">
        <f t="shared" si="163"/>
        <v>0</v>
      </c>
      <c r="M793" s="84">
        <f>M774+M781+M787</f>
        <v>0</v>
      </c>
      <c r="N793" s="108">
        <f t="shared" si="158"/>
        <v>6655.5</v>
      </c>
      <c r="O793" s="108">
        <f t="shared" si="159"/>
        <v>6625.3</v>
      </c>
      <c r="P793" s="14"/>
      <c r="Q793" s="14"/>
      <c r="R793" s="14"/>
      <c r="S793" s="14"/>
      <c r="T793" s="14"/>
    </row>
    <row r="794" spans="2:20" ht="30.75" customHeight="1">
      <c r="B794" s="212" t="s">
        <v>1343</v>
      </c>
      <c r="C794" s="213"/>
      <c r="D794" s="213"/>
      <c r="E794" s="213"/>
      <c r="F794" s="213"/>
      <c r="G794" s="213"/>
      <c r="H794" s="213"/>
      <c r="I794" s="213"/>
      <c r="J794" s="213"/>
      <c r="K794" s="213"/>
      <c r="L794" s="213"/>
      <c r="M794" s="213"/>
      <c r="N794" s="213"/>
      <c r="O794" s="213"/>
      <c r="P794" s="213"/>
      <c r="Q794" s="213"/>
      <c r="R794" s="213"/>
      <c r="S794" s="213"/>
      <c r="T794" s="214"/>
    </row>
    <row r="795" spans="2:20" ht="30.75" customHeight="1">
      <c r="B795" s="389" t="s">
        <v>1296</v>
      </c>
      <c r="C795" s="390"/>
      <c r="D795" s="179">
        <f aca="true" t="shared" si="164" ref="D795:M795">D98+D158+D196+D288+D444+D494+D522+D571+D590+D614+D655+D695+D726+D767+D793</f>
        <v>6894</v>
      </c>
      <c r="E795" s="179">
        <f t="shared" si="164"/>
        <v>4856.360000000001</v>
      </c>
      <c r="F795" s="179">
        <f t="shared" si="164"/>
        <v>280897.55</v>
      </c>
      <c r="G795" s="179">
        <f t="shared" si="164"/>
        <v>272483.76</v>
      </c>
      <c r="H795" s="179">
        <f t="shared" si="164"/>
        <v>362153.01</v>
      </c>
      <c r="I795" s="179">
        <f t="shared" si="164"/>
        <v>340273.12</v>
      </c>
      <c r="J795" s="179">
        <f t="shared" si="164"/>
        <v>15438.5</v>
      </c>
      <c r="K795" s="179">
        <f t="shared" si="164"/>
        <v>15438.5</v>
      </c>
      <c r="L795" s="179">
        <f t="shared" si="164"/>
        <v>485735.77999999997</v>
      </c>
      <c r="M795" s="179">
        <f t="shared" si="164"/>
        <v>198909.69</v>
      </c>
      <c r="N795" s="179">
        <f>D795+F795+H795+J795+L795</f>
        <v>1151118.84</v>
      </c>
      <c r="O795" s="179">
        <f>E795+G795+I795+K795+M795</f>
        <v>831961.4299999999</v>
      </c>
      <c r="P795" s="153"/>
      <c r="Q795" s="153"/>
      <c r="R795" s="153"/>
      <c r="S795" s="153"/>
      <c r="T795" s="153"/>
    </row>
    <row r="796" ht="43.5" customHeight="1"/>
  </sheetData>
  <sheetProtection/>
  <mergeCells count="943">
    <mergeCell ref="B656:T656"/>
    <mergeCell ref="B696:T696"/>
    <mergeCell ref="B768:T768"/>
    <mergeCell ref="B445:T445"/>
    <mergeCell ref="L100:M100"/>
    <mergeCell ref="H100:I100"/>
    <mergeCell ref="F100:G100"/>
    <mergeCell ref="C100:C101"/>
    <mergeCell ref="B100:B101"/>
    <mergeCell ref="B159:T159"/>
    <mergeCell ref="B99:T99"/>
    <mergeCell ref="T100:T101"/>
    <mergeCell ref="S100:S101"/>
    <mergeCell ref="R100:R101"/>
    <mergeCell ref="Q100:Q101"/>
    <mergeCell ref="P100:P101"/>
    <mergeCell ref="N100:O100"/>
    <mergeCell ref="B89:T89"/>
    <mergeCell ref="S94:S95"/>
    <mergeCell ref="B189:T189"/>
    <mergeCell ref="B197:T197"/>
    <mergeCell ref="B216:T216"/>
    <mergeCell ref="B233:T233"/>
    <mergeCell ref="B256:T256"/>
    <mergeCell ref="P184:P185"/>
    <mergeCell ref="Q184:Q185"/>
    <mergeCell ref="R184:R185"/>
    <mergeCell ref="S184:S185"/>
    <mergeCell ref="B117:T117"/>
    <mergeCell ref="B134:T134"/>
    <mergeCell ref="B145:T145"/>
    <mergeCell ref="B135:T135"/>
    <mergeCell ref="S121:S125"/>
    <mergeCell ref="T121:T125"/>
    <mergeCell ref="B133:C133"/>
    <mergeCell ref="P127:P132"/>
    <mergeCell ref="Q127:Q132"/>
    <mergeCell ref="B793:C793"/>
    <mergeCell ref="B795:C795"/>
    <mergeCell ref="J2:K2"/>
    <mergeCell ref="J100:K100"/>
    <mergeCell ref="J160:K160"/>
    <mergeCell ref="J198:K198"/>
    <mergeCell ref="J446:K446"/>
    <mergeCell ref="J209:J214"/>
    <mergeCell ref="K209:K214"/>
    <mergeCell ref="J290:K290"/>
    <mergeCell ref="T781:T786"/>
    <mergeCell ref="P789:P792"/>
    <mergeCell ref="Q789:Q792"/>
    <mergeCell ref="R789:R792"/>
    <mergeCell ref="S789:S792"/>
    <mergeCell ref="T789:T792"/>
    <mergeCell ref="N778:N780"/>
    <mergeCell ref="O778:O780"/>
    <mergeCell ref="P781:P786"/>
    <mergeCell ref="Q781:Q786"/>
    <mergeCell ref="R781:R786"/>
    <mergeCell ref="S781:S786"/>
    <mergeCell ref="H778:H780"/>
    <mergeCell ref="I778:I780"/>
    <mergeCell ref="J778:J780"/>
    <mergeCell ref="K778:K780"/>
    <mergeCell ref="L778:L780"/>
    <mergeCell ref="M778:M780"/>
    <mergeCell ref="B778:B780"/>
    <mergeCell ref="C778:C780"/>
    <mergeCell ref="D778:D780"/>
    <mergeCell ref="E778:E780"/>
    <mergeCell ref="F778:F780"/>
    <mergeCell ref="G778:G780"/>
    <mergeCell ref="Q769:Q770"/>
    <mergeCell ref="R769:R770"/>
    <mergeCell ref="S769:S770"/>
    <mergeCell ref="T769:T770"/>
    <mergeCell ref="B772:T772"/>
    <mergeCell ref="B773:T773"/>
    <mergeCell ref="F769:G769"/>
    <mergeCell ref="H769:I769"/>
    <mergeCell ref="J769:K769"/>
    <mergeCell ref="L769:M769"/>
    <mergeCell ref="N769:O769"/>
    <mergeCell ref="P769:P770"/>
    <mergeCell ref="B728:T728"/>
    <mergeCell ref="B729:T729"/>
    <mergeCell ref="P730:P736"/>
    <mergeCell ref="Q730:Q736"/>
    <mergeCell ref="R730:R736"/>
    <mergeCell ref="S730:S736"/>
    <mergeCell ref="T730:T736"/>
    <mergeCell ref="P737:P741"/>
    <mergeCell ref="T748:T750"/>
    <mergeCell ref="B754:T754"/>
    <mergeCell ref="B753:C753"/>
    <mergeCell ref="Q737:Q741"/>
    <mergeCell ref="R737:R741"/>
    <mergeCell ref="S737:S741"/>
    <mergeCell ref="T737:T741"/>
    <mergeCell ref="B744:C744"/>
    <mergeCell ref="B746:T746"/>
    <mergeCell ref="B745:T745"/>
    <mergeCell ref="B767:C767"/>
    <mergeCell ref="B769:B770"/>
    <mergeCell ref="C769:C770"/>
    <mergeCell ref="D769:E769"/>
    <mergeCell ref="B755:T755"/>
    <mergeCell ref="P757:P759"/>
    <mergeCell ref="Q757:Q759"/>
    <mergeCell ref="R757:R759"/>
    <mergeCell ref="S757:S759"/>
    <mergeCell ref="T757:T759"/>
    <mergeCell ref="R721:R725"/>
    <mergeCell ref="S721:S725"/>
    <mergeCell ref="T721:T725"/>
    <mergeCell ref="J697:K697"/>
    <mergeCell ref="B726:C726"/>
    <mergeCell ref="B765:C765"/>
    <mergeCell ref="P748:P750"/>
    <mergeCell ref="Q748:Q750"/>
    <mergeCell ref="R748:R750"/>
    <mergeCell ref="S748:S750"/>
    <mergeCell ref="O685:O692"/>
    <mergeCell ref="J685:J692"/>
    <mergeCell ref="P697:P698"/>
    <mergeCell ref="Q697:Q698"/>
    <mergeCell ref="R697:R698"/>
    <mergeCell ref="B695:C695"/>
    <mergeCell ref="B697:B698"/>
    <mergeCell ref="C697:C698"/>
    <mergeCell ref="D697:E697"/>
    <mergeCell ref="F697:G697"/>
    <mergeCell ref="B693:C693"/>
    <mergeCell ref="B683:T683"/>
    <mergeCell ref="B685:B692"/>
    <mergeCell ref="C685:C692"/>
    <mergeCell ref="D685:D692"/>
    <mergeCell ref="E685:E692"/>
    <mergeCell ref="F685:F692"/>
    <mergeCell ref="G685:G692"/>
    <mergeCell ref="H685:H692"/>
    <mergeCell ref="K685:K692"/>
    <mergeCell ref="I685:I692"/>
    <mergeCell ref="P678:P680"/>
    <mergeCell ref="Q678:Q680"/>
    <mergeCell ref="R678:R680"/>
    <mergeCell ref="S678:S680"/>
    <mergeCell ref="T678:T680"/>
    <mergeCell ref="B682:T682"/>
    <mergeCell ref="L685:L692"/>
    <mergeCell ref="M685:M692"/>
    <mergeCell ref="N685:N692"/>
    <mergeCell ref="B681:C681"/>
    <mergeCell ref="B672:C672"/>
    <mergeCell ref="B674:T674"/>
    <mergeCell ref="P675:P677"/>
    <mergeCell ref="Q675:Q677"/>
    <mergeCell ref="R675:R677"/>
    <mergeCell ref="S675:S677"/>
    <mergeCell ref="T675:T677"/>
    <mergeCell ref="B673:T673"/>
    <mergeCell ref="B666:C666"/>
    <mergeCell ref="B668:T668"/>
    <mergeCell ref="P670:P671"/>
    <mergeCell ref="Q670:Q671"/>
    <mergeCell ref="R670:R671"/>
    <mergeCell ref="S670:S671"/>
    <mergeCell ref="T670:T671"/>
    <mergeCell ref="B667:T667"/>
    <mergeCell ref="B660:T660"/>
    <mergeCell ref="B661:T661"/>
    <mergeCell ref="P663:P665"/>
    <mergeCell ref="Q663:Q665"/>
    <mergeCell ref="R663:R665"/>
    <mergeCell ref="S663:S665"/>
    <mergeCell ref="T663:T665"/>
    <mergeCell ref="N657:O657"/>
    <mergeCell ref="P657:P658"/>
    <mergeCell ref="Q657:Q658"/>
    <mergeCell ref="R657:R658"/>
    <mergeCell ref="S657:S658"/>
    <mergeCell ref="T657:T658"/>
    <mergeCell ref="B653:C653"/>
    <mergeCell ref="B655:C655"/>
    <mergeCell ref="B657:B658"/>
    <mergeCell ref="C657:C658"/>
    <mergeCell ref="D657:E657"/>
    <mergeCell ref="F657:G657"/>
    <mergeCell ref="B654:T654"/>
    <mergeCell ref="H657:I657"/>
    <mergeCell ref="J657:K657"/>
    <mergeCell ref="L657:M657"/>
    <mergeCell ref="R645:R647"/>
    <mergeCell ref="S645:S647"/>
    <mergeCell ref="T645:T647"/>
    <mergeCell ref="P651:P652"/>
    <mergeCell ref="Q651:Q652"/>
    <mergeCell ref="R651:R652"/>
    <mergeCell ref="S651:S652"/>
    <mergeCell ref="T651:T652"/>
    <mergeCell ref="L641:L643"/>
    <mergeCell ref="M641:M643"/>
    <mergeCell ref="N641:N643"/>
    <mergeCell ref="O641:O643"/>
    <mergeCell ref="P645:P647"/>
    <mergeCell ref="Q645:Q647"/>
    <mergeCell ref="P637:P639"/>
    <mergeCell ref="Q637:Q639"/>
    <mergeCell ref="R637:R639"/>
    <mergeCell ref="S637:S639"/>
    <mergeCell ref="T637:T639"/>
    <mergeCell ref="B641:B643"/>
    <mergeCell ref="C641:C643"/>
    <mergeCell ref="D641:D643"/>
    <mergeCell ref="E641:E643"/>
    <mergeCell ref="F641:F643"/>
    <mergeCell ref="B631:C631"/>
    <mergeCell ref="B633:T633"/>
    <mergeCell ref="P634:P636"/>
    <mergeCell ref="Q634:Q636"/>
    <mergeCell ref="R634:R636"/>
    <mergeCell ref="S634:S636"/>
    <mergeCell ref="T634:T636"/>
    <mergeCell ref="B632:T632"/>
    <mergeCell ref="P627:P628"/>
    <mergeCell ref="Q627:Q628"/>
    <mergeCell ref="R627:R628"/>
    <mergeCell ref="S627:S628"/>
    <mergeCell ref="T627:T628"/>
    <mergeCell ref="P629:P630"/>
    <mergeCell ref="Q629:Q630"/>
    <mergeCell ref="R629:R630"/>
    <mergeCell ref="S629:S630"/>
    <mergeCell ref="T629:T630"/>
    <mergeCell ref="T616:T617"/>
    <mergeCell ref="B619:T619"/>
    <mergeCell ref="B620:T620"/>
    <mergeCell ref="P623:P624"/>
    <mergeCell ref="Q623:Q624"/>
    <mergeCell ref="R623:R624"/>
    <mergeCell ref="S623:S624"/>
    <mergeCell ref="T623:T624"/>
    <mergeCell ref="L616:M616"/>
    <mergeCell ref="N616:O616"/>
    <mergeCell ref="P616:P617"/>
    <mergeCell ref="Q616:Q617"/>
    <mergeCell ref="R616:R617"/>
    <mergeCell ref="S616:S617"/>
    <mergeCell ref="B616:B617"/>
    <mergeCell ref="C616:C617"/>
    <mergeCell ref="D616:E616"/>
    <mergeCell ref="F616:G616"/>
    <mergeCell ref="H616:I616"/>
    <mergeCell ref="J616:K616"/>
    <mergeCell ref="P612:P613"/>
    <mergeCell ref="Q612:Q613"/>
    <mergeCell ref="R612:R613"/>
    <mergeCell ref="S612:S613"/>
    <mergeCell ref="T612:T613"/>
    <mergeCell ref="B614:C614"/>
    <mergeCell ref="P607:P609"/>
    <mergeCell ref="Q607:Q609"/>
    <mergeCell ref="R607:R609"/>
    <mergeCell ref="S607:S609"/>
    <mergeCell ref="T607:T609"/>
    <mergeCell ref="G641:G643"/>
    <mergeCell ref="H641:H643"/>
    <mergeCell ref="I641:I643"/>
    <mergeCell ref="J641:J643"/>
    <mergeCell ref="K641:K643"/>
    <mergeCell ref="T592:T593"/>
    <mergeCell ref="B595:T595"/>
    <mergeCell ref="B596:T596"/>
    <mergeCell ref="P598:P602"/>
    <mergeCell ref="Q598:Q602"/>
    <mergeCell ref="R598:R602"/>
    <mergeCell ref="S598:S602"/>
    <mergeCell ref="T598:T602"/>
    <mergeCell ref="J592:K592"/>
    <mergeCell ref="B590:C590"/>
    <mergeCell ref="B592:B593"/>
    <mergeCell ref="C592:C593"/>
    <mergeCell ref="D592:E592"/>
    <mergeCell ref="F592:G592"/>
    <mergeCell ref="H592:I592"/>
    <mergeCell ref="P584:P585"/>
    <mergeCell ref="Q584:Q585"/>
    <mergeCell ref="R584:R585"/>
    <mergeCell ref="S584:S585"/>
    <mergeCell ref="L592:M592"/>
    <mergeCell ref="N592:O592"/>
    <mergeCell ref="P592:P593"/>
    <mergeCell ref="Q592:Q593"/>
    <mergeCell ref="R592:R593"/>
    <mergeCell ref="S592:S593"/>
    <mergeCell ref="G581:G582"/>
    <mergeCell ref="H581:H582"/>
    <mergeCell ref="T584:T585"/>
    <mergeCell ref="I581:I582"/>
    <mergeCell ref="J581:J582"/>
    <mergeCell ref="K581:K582"/>
    <mergeCell ref="L581:L582"/>
    <mergeCell ref="M581:M582"/>
    <mergeCell ref="N581:N582"/>
    <mergeCell ref="O581:O582"/>
    <mergeCell ref="R573:R574"/>
    <mergeCell ref="S573:S574"/>
    <mergeCell ref="T573:T574"/>
    <mergeCell ref="B576:T576"/>
    <mergeCell ref="B577:T577"/>
    <mergeCell ref="B581:B582"/>
    <mergeCell ref="C581:C582"/>
    <mergeCell ref="D581:D582"/>
    <mergeCell ref="E581:E582"/>
    <mergeCell ref="F581:F582"/>
    <mergeCell ref="H573:I573"/>
    <mergeCell ref="J573:K573"/>
    <mergeCell ref="L573:M573"/>
    <mergeCell ref="N573:O573"/>
    <mergeCell ref="P573:P574"/>
    <mergeCell ref="Q573:Q574"/>
    <mergeCell ref="B569:C569"/>
    <mergeCell ref="B571:C571"/>
    <mergeCell ref="B573:B574"/>
    <mergeCell ref="C573:C574"/>
    <mergeCell ref="D573:E573"/>
    <mergeCell ref="F573:G573"/>
    <mergeCell ref="B572:T572"/>
    <mergeCell ref="T550:T555"/>
    <mergeCell ref="B556:C556"/>
    <mergeCell ref="B558:T558"/>
    <mergeCell ref="B561:B564"/>
    <mergeCell ref="C561:C564"/>
    <mergeCell ref="D561:D564"/>
    <mergeCell ref="E561:E564"/>
    <mergeCell ref="F561:F564"/>
    <mergeCell ref="G561:G564"/>
    <mergeCell ref="H561:H564"/>
    <mergeCell ref="S536:S539"/>
    <mergeCell ref="T536:T539"/>
    <mergeCell ref="B533:C533"/>
    <mergeCell ref="P531:P532"/>
    <mergeCell ref="Q531:Q532"/>
    <mergeCell ref="R531:R532"/>
    <mergeCell ref="S531:S532"/>
    <mergeCell ref="P550:P555"/>
    <mergeCell ref="Q550:Q555"/>
    <mergeCell ref="R550:R555"/>
    <mergeCell ref="S550:S555"/>
    <mergeCell ref="B534:T534"/>
    <mergeCell ref="T531:T532"/>
    <mergeCell ref="B535:T535"/>
    <mergeCell ref="P536:P539"/>
    <mergeCell ref="Q536:Q539"/>
    <mergeCell ref="R536:R539"/>
    <mergeCell ref="R127:R132"/>
    <mergeCell ref="S127:S132"/>
    <mergeCell ref="T127:T132"/>
    <mergeCell ref="P121:P125"/>
    <mergeCell ref="Q121:Q125"/>
    <mergeCell ref="R121:R125"/>
    <mergeCell ref="P106:P111"/>
    <mergeCell ref="Q106:Q111"/>
    <mergeCell ref="R106:R111"/>
    <mergeCell ref="R114:R115"/>
    <mergeCell ref="B116:C116"/>
    <mergeCell ref="D2:E2"/>
    <mergeCell ref="D100:E100"/>
    <mergeCell ref="Q91:Q93"/>
    <mergeCell ref="R94:R95"/>
    <mergeCell ref="R80:R83"/>
    <mergeCell ref="S106:S111"/>
    <mergeCell ref="T106:T111"/>
    <mergeCell ref="R91:R93"/>
    <mergeCell ref="S91:S93"/>
    <mergeCell ref="B26:T26"/>
    <mergeCell ref="B58:T58"/>
    <mergeCell ref="T91:T93"/>
    <mergeCell ref="B96:C96"/>
    <mergeCell ref="P94:P95"/>
    <mergeCell ref="Q94:Q95"/>
    <mergeCell ref="B118:O118"/>
    <mergeCell ref="P112:P113"/>
    <mergeCell ref="Q112:Q113"/>
    <mergeCell ref="R112:R113"/>
    <mergeCell ref="S112:S113"/>
    <mergeCell ref="T112:T113"/>
    <mergeCell ref="P114:P115"/>
    <mergeCell ref="Q114:Q115"/>
    <mergeCell ref="S114:S115"/>
    <mergeCell ref="T114:T115"/>
    <mergeCell ref="T94:T95"/>
    <mergeCell ref="T80:T83"/>
    <mergeCell ref="P84:P85"/>
    <mergeCell ref="Q84:Q85"/>
    <mergeCell ref="R84:R85"/>
    <mergeCell ref="S84:S85"/>
    <mergeCell ref="T84:T85"/>
    <mergeCell ref="P80:P83"/>
    <mergeCell ref="Q80:Q83"/>
    <mergeCell ref="S80:S83"/>
    <mergeCell ref="T60:T62"/>
    <mergeCell ref="P71:P77"/>
    <mergeCell ref="Q71:Q77"/>
    <mergeCell ref="R71:R77"/>
    <mergeCell ref="S71:S77"/>
    <mergeCell ref="T71:T77"/>
    <mergeCell ref="P60:P62"/>
    <mergeCell ref="Q60:Q62"/>
    <mergeCell ref="R60:R62"/>
    <mergeCell ref="S60:S62"/>
    <mergeCell ref="P50:P53"/>
    <mergeCell ref="Q50:Q53"/>
    <mergeCell ref="R50:R53"/>
    <mergeCell ref="S50:S53"/>
    <mergeCell ref="T50:T53"/>
    <mergeCell ref="B59:T59"/>
    <mergeCell ref="P45:P47"/>
    <mergeCell ref="Q45:Q47"/>
    <mergeCell ref="R45:R47"/>
    <mergeCell ref="S45:S47"/>
    <mergeCell ref="T45:T47"/>
    <mergeCell ref="P48:P49"/>
    <mergeCell ref="Q48:Q49"/>
    <mergeCell ref="R48:R49"/>
    <mergeCell ref="S48:S49"/>
    <mergeCell ref="T48:T49"/>
    <mergeCell ref="S37:S38"/>
    <mergeCell ref="T37:T38"/>
    <mergeCell ref="R39:R40"/>
    <mergeCell ref="S39:S40"/>
    <mergeCell ref="T39:T40"/>
    <mergeCell ref="P41:P44"/>
    <mergeCell ref="Q41:Q44"/>
    <mergeCell ref="R41:R44"/>
    <mergeCell ref="S41:S44"/>
    <mergeCell ref="T41:T44"/>
    <mergeCell ref="P39:P40"/>
    <mergeCell ref="Q32:Q34"/>
    <mergeCell ref="Q35:Q36"/>
    <mergeCell ref="Q37:Q38"/>
    <mergeCell ref="Q39:Q40"/>
    <mergeCell ref="R32:R34"/>
    <mergeCell ref="R35:R36"/>
    <mergeCell ref="R37:R38"/>
    <mergeCell ref="R28:R31"/>
    <mergeCell ref="S28:S31"/>
    <mergeCell ref="T28:T31"/>
    <mergeCell ref="P32:P34"/>
    <mergeCell ref="P35:P36"/>
    <mergeCell ref="P37:P38"/>
    <mergeCell ref="S32:S34"/>
    <mergeCell ref="T32:T34"/>
    <mergeCell ref="S35:S36"/>
    <mergeCell ref="T35:T36"/>
    <mergeCell ref="P17:P18"/>
    <mergeCell ref="Q17:Q18"/>
    <mergeCell ref="R17:R18"/>
    <mergeCell ref="S17:S18"/>
    <mergeCell ref="T17:T18"/>
    <mergeCell ref="P9:P16"/>
    <mergeCell ref="Q9:Q16"/>
    <mergeCell ref="R9:R16"/>
    <mergeCell ref="S9:S16"/>
    <mergeCell ref="P2:P3"/>
    <mergeCell ref="N2:O2"/>
    <mergeCell ref="C2:C3"/>
    <mergeCell ref="F2:G2"/>
    <mergeCell ref="Q2:Q3"/>
    <mergeCell ref="T9:T16"/>
    <mergeCell ref="T23:T24"/>
    <mergeCell ref="P20:P21"/>
    <mergeCell ref="Q20:Q21"/>
    <mergeCell ref="R20:R21"/>
    <mergeCell ref="S20:S21"/>
    <mergeCell ref="T2:T3"/>
    <mergeCell ref="B5:T5"/>
    <mergeCell ref="B6:T6"/>
    <mergeCell ref="H2:I2"/>
    <mergeCell ref="L2:M2"/>
    <mergeCell ref="B1:G1"/>
    <mergeCell ref="B25:C25"/>
    <mergeCell ref="B88:C88"/>
    <mergeCell ref="B90:T90"/>
    <mergeCell ref="P91:P93"/>
    <mergeCell ref="B2:B3"/>
    <mergeCell ref="B27:T27"/>
    <mergeCell ref="B57:C57"/>
    <mergeCell ref="P28:P31"/>
    <mergeCell ref="Q28:Q31"/>
    <mergeCell ref="R2:R3"/>
    <mergeCell ref="S2:S3"/>
    <mergeCell ref="T20:T21"/>
    <mergeCell ref="P23:P24"/>
    <mergeCell ref="Q23:Q24"/>
    <mergeCell ref="B104:T104"/>
    <mergeCell ref="B103:T103"/>
    <mergeCell ref="B97:T97"/>
    <mergeCell ref="R23:R24"/>
    <mergeCell ref="S23:S24"/>
    <mergeCell ref="B289:T289"/>
    <mergeCell ref="B144:C144"/>
    <mergeCell ref="P138:P141"/>
    <mergeCell ref="Q138:Q141"/>
    <mergeCell ref="R138:R141"/>
    <mergeCell ref="S138:S141"/>
    <mergeCell ref="T138:T141"/>
    <mergeCell ref="B180:T180"/>
    <mergeCell ref="B146:T146"/>
    <mergeCell ref="B156:C156"/>
    <mergeCell ref="B158:C158"/>
    <mergeCell ref="P149:P153"/>
    <mergeCell ref="Q149:Q153"/>
    <mergeCell ref="R149:R153"/>
    <mergeCell ref="S149:S153"/>
    <mergeCell ref="T149:T153"/>
    <mergeCell ref="P154:P155"/>
    <mergeCell ref="Q154:Q155"/>
    <mergeCell ref="R154:R155"/>
    <mergeCell ref="S154:S155"/>
    <mergeCell ref="T154:T155"/>
    <mergeCell ref="B160:B161"/>
    <mergeCell ref="C160:C161"/>
    <mergeCell ref="D160:E160"/>
    <mergeCell ref="F160:G160"/>
    <mergeCell ref="H160:I160"/>
    <mergeCell ref="L160:M160"/>
    <mergeCell ref="N160:O160"/>
    <mergeCell ref="P160:P161"/>
    <mergeCell ref="Q160:Q161"/>
    <mergeCell ref="R160:R161"/>
    <mergeCell ref="S160:S161"/>
    <mergeCell ref="T160:T161"/>
    <mergeCell ref="B163:T163"/>
    <mergeCell ref="B164:T164"/>
    <mergeCell ref="B179:C179"/>
    <mergeCell ref="B181:O181"/>
    <mergeCell ref="P167:P168"/>
    <mergeCell ref="Q167:Q168"/>
    <mergeCell ref="R167:R168"/>
    <mergeCell ref="S167:S168"/>
    <mergeCell ref="T167:T168"/>
    <mergeCell ref="P169:P170"/>
    <mergeCell ref="Q169:Q170"/>
    <mergeCell ref="R169:R170"/>
    <mergeCell ref="S169:S170"/>
    <mergeCell ref="T169:T170"/>
    <mergeCell ref="P171:P172"/>
    <mergeCell ref="Q171:Q172"/>
    <mergeCell ref="R171:R172"/>
    <mergeCell ref="S171:S172"/>
    <mergeCell ref="T171:T172"/>
    <mergeCell ref="P175:P176"/>
    <mergeCell ref="Q175:Q176"/>
    <mergeCell ref="R175:R176"/>
    <mergeCell ref="S175:S176"/>
    <mergeCell ref="T175:T176"/>
    <mergeCell ref="P182:P183"/>
    <mergeCell ref="Q182:Q183"/>
    <mergeCell ref="R182:R183"/>
    <mergeCell ref="S182:S183"/>
    <mergeCell ref="T182:T183"/>
    <mergeCell ref="T184:T185"/>
    <mergeCell ref="P186:P187"/>
    <mergeCell ref="Q186:Q187"/>
    <mergeCell ref="R186:R187"/>
    <mergeCell ref="S186:S187"/>
    <mergeCell ref="T186:T187"/>
    <mergeCell ref="B190:T190"/>
    <mergeCell ref="B194:C194"/>
    <mergeCell ref="B196:C196"/>
    <mergeCell ref="P191:P193"/>
    <mergeCell ref="Q191:Q193"/>
    <mergeCell ref="R191:R193"/>
    <mergeCell ref="S191:S193"/>
    <mergeCell ref="T191:T193"/>
    <mergeCell ref="P198:P199"/>
    <mergeCell ref="Q198:Q199"/>
    <mergeCell ref="R198:R199"/>
    <mergeCell ref="S198:S199"/>
    <mergeCell ref="B188:C188"/>
    <mergeCell ref="B198:B199"/>
    <mergeCell ref="C198:C199"/>
    <mergeCell ref="D198:E198"/>
    <mergeCell ref="F198:G198"/>
    <mergeCell ref="H198:I198"/>
    <mergeCell ref="T198:T199"/>
    <mergeCell ref="B201:T201"/>
    <mergeCell ref="B202:T202"/>
    <mergeCell ref="P204:P207"/>
    <mergeCell ref="Q204:Q207"/>
    <mergeCell ref="R204:R207"/>
    <mergeCell ref="S204:S207"/>
    <mergeCell ref="T204:T207"/>
    <mergeCell ref="L198:M198"/>
    <mergeCell ref="N198:O198"/>
    <mergeCell ref="M209:M214"/>
    <mergeCell ref="N209:N214"/>
    <mergeCell ref="B215:C215"/>
    <mergeCell ref="B209:B214"/>
    <mergeCell ref="C209:C214"/>
    <mergeCell ref="D209:D214"/>
    <mergeCell ref="E209:E214"/>
    <mergeCell ref="F209:F214"/>
    <mergeCell ref="O209:O214"/>
    <mergeCell ref="B217:O217"/>
    <mergeCell ref="P222:P224"/>
    <mergeCell ref="Q222:Q224"/>
    <mergeCell ref="R222:R224"/>
    <mergeCell ref="S222:S224"/>
    <mergeCell ref="G209:G214"/>
    <mergeCell ref="H209:H214"/>
    <mergeCell ref="I209:I214"/>
    <mergeCell ref="L209:L214"/>
    <mergeCell ref="T222:T224"/>
    <mergeCell ref="B232:C232"/>
    <mergeCell ref="P225:P231"/>
    <mergeCell ref="Q225:Q231"/>
    <mergeCell ref="R225:R231"/>
    <mergeCell ref="S225:S231"/>
    <mergeCell ref="T225:T231"/>
    <mergeCell ref="B234:O234"/>
    <mergeCell ref="P236:P238"/>
    <mergeCell ref="Q236:Q238"/>
    <mergeCell ref="R236:R238"/>
    <mergeCell ref="S236:S238"/>
    <mergeCell ref="T236:T238"/>
    <mergeCell ref="B255:C255"/>
    <mergeCell ref="P247:P254"/>
    <mergeCell ref="Q247:Q254"/>
    <mergeCell ref="R247:R254"/>
    <mergeCell ref="S247:S254"/>
    <mergeCell ref="T247:T254"/>
    <mergeCell ref="B257:O257"/>
    <mergeCell ref="B286:C286"/>
    <mergeCell ref="B288:C288"/>
    <mergeCell ref="L290:M290"/>
    <mergeCell ref="N290:O290"/>
    <mergeCell ref="P290:P291"/>
    <mergeCell ref="P277:P285"/>
    <mergeCell ref="B290:B291"/>
    <mergeCell ref="C290:C291"/>
    <mergeCell ref="D290:E290"/>
    <mergeCell ref="F290:G290"/>
    <mergeCell ref="H290:I290"/>
    <mergeCell ref="Q290:Q291"/>
    <mergeCell ref="E301:E303"/>
    <mergeCell ref="F301:F303"/>
    <mergeCell ref="B294:T294"/>
    <mergeCell ref="B301:B303"/>
    <mergeCell ref="C301:C303"/>
    <mergeCell ref="D301:D303"/>
    <mergeCell ref="Q277:Q285"/>
    <mergeCell ref="R277:R285"/>
    <mergeCell ref="S277:S285"/>
    <mergeCell ref="T277:T285"/>
    <mergeCell ref="M301:M303"/>
    <mergeCell ref="N301:N303"/>
    <mergeCell ref="R290:R291"/>
    <mergeCell ref="S290:S291"/>
    <mergeCell ref="T290:T291"/>
    <mergeCell ref="B293:T293"/>
    <mergeCell ref="O301:O303"/>
    <mergeCell ref="J301:J303"/>
    <mergeCell ref="K301:K303"/>
    <mergeCell ref="B317:C317"/>
    <mergeCell ref="P313:P316"/>
    <mergeCell ref="Q313:Q316"/>
    <mergeCell ref="G301:G303"/>
    <mergeCell ref="H301:H303"/>
    <mergeCell ref="I301:I303"/>
    <mergeCell ref="L301:L303"/>
    <mergeCell ref="R313:R316"/>
    <mergeCell ref="S313:S316"/>
    <mergeCell ref="T313:T316"/>
    <mergeCell ref="B319:O319"/>
    <mergeCell ref="P326:P327"/>
    <mergeCell ref="Q326:Q327"/>
    <mergeCell ref="R326:R327"/>
    <mergeCell ref="S326:S327"/>
    <mergeCell ref="T326:T327"/>
    <mergeCell ref="B318:T318"/>
    <mergeCell ref="P330:P331"/>
    <mergeCell ref="Q330:Q331"/>
    <mergeCell ref="R330:R331"/>
    <mergeCell ref="S330:S331"/>
    <mergeCell ref="T330:T331"/>
    <mergeCell ref="P332:P334"/>
    <mergeCell ref="Q332:Q334"/>
    <mergeCell ref="R332:R334"/>
    <mergeCell ref="S332:S334"/>
    <mergeCell ref="T332:T334"/>
    <mergeCell ref="P336:P337"/>
    <mergeCell ref="Q336:Q337"/>
    <mergeCell ref="R336:R337"/>
    <mergeCell ref="S336:S337"/>
    <mergeCell ref="T336:T337"/>
    <mergeCell ref="B344:C344"/>
    <mergeCell ref="P342:P343"/>
    <mergeCell ref="Q342:Q343"/>
    <mergeCell ref="R342:R343"/>
    <mergeCell ref="S342:S343"/>
    <mergeCell ref="T342:T343"/>
    <mergeCell ref="P347:P349"/>
    <mergeCell ref="Q347:Q349"/>
    <mergeCell ref="R347:R349"/>
    <mergeCell ref="S347:S349"/>
    <mergeCell ref="T347:T349"/>
    <mergeCell ref="B346:T346"/>
    <mergeCell ref="B345:T345"/>
    <mergeCell ref="P351:P353"/>
    <mergeCell ref="Q351:Q353"/>
    <mergeCell ref="R351:R353"/>
    <mergeCell ref="S351:S353"/>
    <mergeCell ref="T351:T353"/>
    <mergeCell ref="P354:P358"/>
    <mergeCell ref="Q354:Q358"/>
    <mergeCell ref="R354:R358"/>
    <mergeCell ref="S354:S358"/>
    <mergeCell ref="T354:T358"/>
    <mergeCell ref="B359:C359"/>
    <mergeCell ref="B361:T361"/>
    <mergeCell ref="P362:P364"/>
    <mergeCell ref="Q362:Q364"/>
    <mergeCell ref="R362:R364"/>
    <mergeCell ref="S362:S364"/>
    <mergeCell ref="T362:T364"/>
    <mergeCell ref="B360:T360"/>
    <mergeCell ref="C375:C376"/>
    <mergeCell ref="B375:B376"/>
    <mergeCell ref="D375:D376"/>
    <mergeCell ref="E375:E376"/>
    <mergeCell ref="F375:F376"/>
    <mergeCell ref="G375:G376"/>
    <mergeCell ref="H375:H376"/>
    <mergeCell ref="I375:I376"/>
    <mergeCell ref="L375:L376"/>
    <mergeCell ref="M375:M376"/>
    <mergeCell ref="N375:N376"/>
    <mergeCell ref="O375:O376"/>
    <mergeCell ref="J375:J376"/>
    <mergeCell ref="K375:K376"/>
    <mergeCell ref="P377:P378"/>
    <mergeCell ref="Q377:Q378"/>
    <mergeCell ref="R377:R378"/>
    <mergeCell ref="S377:S378"/>
    <mergeCell ref="T377:T378"/>
    <mergeCell ref="P379:P381"/>
    <mergeCell ref="Q379:Q381"/>
    <mergeCell ref="R379:R381"/>
    <mergeCell ref="S379:S381"/>
    <mergeCell ref="T379:T381"/>
    <mergeCell ref="B382:C382"/>
    <mergeCell ref="B384:T384"/>
    <mergeCell ref="C386:C390"/>
    <mergeCell ref="B386:B390"/>
    <mergeCell ref="D386:D390"/>
    <mergeCell ref="E386:E390"/>
    <mergeCell ref="F386:F390"/>
    <mergeCell ref="G386:G390"/>
    <mergeCell ref="H386:H390"/>
    <mergeCell ref="I386:I390"/>
    <mergeCell ref="L386:L390"/>
    <mergeCell ref="M386:M390"/>
    <mergeCell ref="N386:N390"/>
    <mergeCell ref="O386:O390"/>
    <mergeCell ref="B391:C391"/>
    <mergeCell ref="B393:T393"/>
    <mergeCell ref="P394:P395"/>
    <mergeCell ref="Q394:Q395"/>
    <mergeCell ref="R394:R395"/>
    <mergeCell ref="S394:S395"/>
    <mergeCell ref="T394:T395"/>
    <mergeCell ref="P396:P398"/>
    <mergeCell ref="Q396:Q398"/>
    <mergeCell ref="R396:R398"/>
    <mergeCell ref="S396:S398"/>
    <mergeCell ref="T396:T398"/>
    <mergeCell ref="P400:P406"/>
    <mergeCell ref="Q400:Q406"/>
    <mergeCell ref="R400:R406"/>
    <mergeCell ref="S400:S406"/>
    <mergeCell ref="T400:T406"/>
    <mergeCell ref="P408:P409"/>
    <mergeCell ref="Q408:Q409"/>
    <mergeCell ref="R408:R409"/>
    <mergeCell ref="S408:S409"/>
    <mergeCell ref="T408:T409"/>
    <mergeCell ref="P410:P411"/>
    <mergeCell ref="Q410:Q411"/>
    <mergeCell ref="R410:R411"/>
    <mergeCell ref="S410:S411"/>
    <mergeCell ref="T410:T411"/>
    <mergeCell ref="B412:C412"/>
    <mergeCell ref="B414:T414"/>
    <mergeCell ref="P415:P416"/>
    <mergeCell ref="Q415:Q416"/>
    <mergeCell ref="R415:R416"/>
    <mergeCell ref="S415:S416"/>
    <mergeCell ref="T415:T416"/>
    <mergeCell ref="P417:P418"/>
    <mergeCell ref="Q417:Q418"/>
    <mergeCell ref="R417:R418"/>
    <mergeCell ref="S417:S418"/>
    <mergeCell ref="T417:T418"/>
    <mergeCell ref="P423:P424"/>
    <mergeCell ref="Q423:Q424"/>
    <mergeCell ref="R423:R424"/>
    <mergeCell ref="S423:S424"/>
    <mergeCell ref="T423:T424"/>
    <mergeCell ref="B425:C425"/>
    <mergeCell ref="B427:T427"/>
    <mergeCell ref="P429:P434"/>
    <mergeCell ref="Q429:Q434"/>
    <mergeCell ref="R429:R434"/>
    <mergeCell ref="S429:S434"/>
    <mergeCell ref="T429:T434"/>
    <mergeCell ref="B444:C444"/>
    <mergeCell ref="B446:B447"/>
    <mergeCell ref="C446:C447"/>
    <mergeCell ref="D446:E446"/>
    <mergeCell ref="F446:G446"/>
    <mergeCell ref="H446:I446"/>
    <mergeCell ref="L446:M446"/>
    <mergeCell ref="N446:O446"/>
    <mergeCell ref="P446:P447"/>
    <mergeCell ref="Q446:Q447"/>
    <mergeCell ref="R446:R447"/>
    <mergeCell ref="S446:S447"/>
    <mergeCell ref="T446:T447"/>
    <mergeCell ref="B449:T449"/>
    <mergeCell ref="B450:T450"/>
    <mergeCell ref="B460:B482"/>
    <mergeCell ref="C460:C482"/>
    <mergeCell ref="D460:D482"/>
    <mergeCell ref="E460:E482"/>
    <mergeCell ref="F460:F482"/>
    <mergeCell ref="G460:G482"/>
    <mergeCell ref="H460:H482"/>
    <mergeCell ref="I460:I482"/>
    <mergeCell ref="L460:L482"/>
    <mergeCell ref="M460:M482"/>
    <mergeCell ref="N460:N482"/>
    <mergeCell ref="O460:O482"/>
    <mergeCell ref="P484:P485"/>
    <mergeCell ref="Q484:Q485"/>
    <mergeCell ref="R484:R485"/>
    <mergeCell ref="S484:S485"/>
    <mergeCell ref="T484:T485"/>
    <mergeCell ref="P488:P489"/>
    <mergeCell ref="Q488:Q489"/>
    <mergeCell ref="R488:R489"/>
    <mergeCell ref="S488:S489"/>
    <mergeCell ref="T488:T489"/>
    <mergeCell ref="P490:P491"/>
    <mergeCell ref="Q490:Q491"/>
    <mergeCell ref="R490:R491"/>
    <mergeCell ref="S490:S491"/>
    <mergeCell ref="T490:T491"/>
    <mergeCell ref="P492:P493"/>
    <mergeCell ref="Q492:Q493"/>
    <mergeCell ref="R492:R493"/>
    <mergeCell ref="S492:S493"/>
    <mergeCell ref="T492:T493"/>
    <mergeCell ref="B494:C494"/>
    <mergeCell ref="B496:B497"/>
    <mergeCell ref="C496:C497"/>
    <mergeCell ref="D496:E496"/>
    <mergeCell ref="F496:G496"/>
    <mergeCell ref="B495:T495"/>
    <mergeCell ref="B500:T500"/>
    <mergeCell ref="J496:K496"/>
    <mergeCell ref="B522:C522"/>
    <mergeCell ref="H496:I496"/>
    <mergeCell ref="L496:M496"/>
    <mergeCell ref="N496:O496"/>
    <mergeCell ref="P496:P497"/>
    <mergeCell ref="Q496:Q497"/>
    <mergeCell ref="C524:C525"/>
    <mergeCell ref="D524:E524"/>
    <mergeCell ref="F524:G524"/>
    <mergeCell ref="H524:I524"/>
    <mergeCell ref="J524:K524"/>
    <mergeCell ref="S496:S497"/>
    <mergeCell ref="R496:R497"/>
    <mergeCell ref="B523:T523"/>
    <mergeCell ref="T496:T497"/>
    <mergeCell ref="B499:T499"/>
    <mergeCell ref="T524:T525"/>
    <mergeCell ref="B527:T527"/>
    <mergeCell ref="B528:T528"/>
    <mergeCell ref="L524:M524"/>
    <mergeCell ref="N524:O524"/>
    <mergeCell ref="P524:P525"/>
    <mergeCell ref="Q524:Q525"/>
    <mergeCell ref="R524:R525"/>
    <mergeCell ref="S524:S525"/>
    <mergeCell ref="B524:B525"/>
    <mergeCell ref="B436:T436"/>
    <mergeCell ref="B443:T443"/>
    <mergeCell ref="B435:C435"/>
    <mergeCell ref="B437:T437"/>
    <mergeCell ref="B442:C442"/>
    <mergeCell ref="P439:P441"/>
    <mergeCell ref="Q439:Q441"/>
    <mergeCell ref="R439:R441"/>
    <mergeCell ref="S439:S441"/>
    <mergeCell ref="T439:T441"/>
    <mergeCell ref="B766:T766"/>
    <mergeCell ref="B794:T794"/>
    <mergeCell ref="N697:O697"/>
    <mergeCell ref="H697:I697"/>
    <mergeCell ref="L697:M697"/>
    <mergeCell ref="S697:S698"/>
    <mergeCell ref="B701:T701"/>
    <mergeCell ref="P721:P725"/>
    <mergeCell ref="B727:T727"/>
    <mergeCell ref="Q721:Q725"/>
    <mergeCell ref="B694:T694"/>
    <mergeCell ref="O561:O564"/>
    <mergeCell ref="P567:P568"/>
    <mergeCell ref="I561:I564"/>
    <mergeCell ref="J561:J564"/>
    <mergeCell ref="K561:K564"/>
    <mergeCell ref="B615:T615"/>
    <mergeCell ref="T697:T698"/>
    <mergeCell ref="B700:T700"/>
    <mergeCell ref="L561:L564"/>
    <mergeCell ref="M561:M564"/>
    <mergeCell ref="N561:N564"/>
    <mergeCell ref="Q567:Q568"/>
    <mergeCell ref="R567:R568"/>
    <mergeCell ref="S567:S568"/>
    <mergeCell ref="T567:T568"/>
    <mergeCell ref="C157:T157"/>
    <mergeCell ref="C195:T195"/>
    <mergeCell ref="C287:T287"/>
    <mergeCell ref="B557:T557"/>
    <mergeCell ref="B570:T570"/>
    <mergeCell ref="B591:T591"/>
    <mergeCell ref="B383:T383"/>
    <mergeCell ref="B392:T392"/>
    <mergeCell ref="B413:T413"/>
    <mergeCell ref="B426:T426"/>
  </mergeCells>
  <printOptions/>
  <pageMargins left="0.3937007874015748" right="0.3937007874015748" top="0.5511811023622047" bottom="0.5511811023622047" header="0.3937007874015748" footer="0.3937007874015748"/>
  <pageSetup fitToHeight="100" horizontalDpi="600" verticalDpi="600" orientation="landscape" paperSize="9" scale="50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Россихина М.Е.</dc:creator>
  <cp:keywords/>
  <dc:description/>
  <cp:lastModifiedBy>ekonom</cp:lastModifiedBy>
  <cp:lastPrinted>2017-02-08T11:06:40Z</cp:lastPrinted>
  <dcterms:created xsi:type="dcterms:W3CDTF">2017-02-02T09:01:16Z</dcterms:created>
  <dcterms:modified xsi:type="dcterms:W3CDTF">2017-05-23T06:36:39Z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