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1"/>
  </bookViews>
  <sheets>
    <sheet name="04.08.15" sheetId="1" r:id="rId1"/>
    <sheet name="05.08.15" sheetId="2" r:id="rId2"/>
  </sheets>
  <definedNames/>
  <calcPr fullCalcOnLoad="1"/>
</workbook>
</file>

<file path=xl/sharedStrings.xml><?xml version="1.0" encoding="utf-8"?>
<sst xmlns="http://schemas.openxmlformats.org/spreadsheetml/2006/main" count="132" uniqueCount="28">
  <si>
    <t>Наименование предприятия</t>
  </si>
  <si>
    <t>Итого</t>
  </si>
  <si>
    <t>Озимая рожь</t>
  </si>
  <si>
    <t>Озимая тритикале</t>
  </si>
  <si>
    <t>Озимая пшеница</t>
  </si>
  <si>
    <t>Всего</t>
  </si>
  <si>
    <t>Яровая пшеница</t>
  </si>
  <si>
    <t>Яровой ячмень</t>
  </si>
  <si>
    <t>Овес</t>
  </si>
  <si>
    <t>Озимые</t>
  </si>
  <si>
    <t>Валовка, тонн</t>
  </si>
  <si>
    <t>Факт, га</t>
  </si>
  <si>
    <t>План, га</t>
  </si>
  <si>
    <t>%</t>
  </si>
  <si>
    <t>Урожайность, ц/га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</si>
  <si>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</si>
  <si>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</si>
  <si>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имени Кирова"</t>
  </si>
  <si>
    <t>ООО "Колхоз "Заветы Ильича"</t>
  </si>
  <si>
    <t>Соя</t>
  </si>
  <si>
    <t>Всего зерновых и зернобобовых</t>
  </si>
  <si>
    <t>Яровые зерновые, зернобобовые</t>
  </si>
  <si>
    <t>Уборка зерновых и зернобобовых культур по Лотошинскому району на 04.08.2015 года</t>
  </si>
  <si>
    <t>Зерноуборочные комбайны</t>
  </si>
  <si>
    <t>В работе, шт.</t>
  </si>
  <si>
    <t>Всего, шт.</t>
  </si>
  <si>
    <t>Исправно, шт.</t>
  </si>
  <si>
    <t>Уборка зерновых и зернобобовых культур по Лотошинскому району на 05.08.2015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</si>
</sst>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8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1" xfId="0" applyFont="1" applyBorder="1" applyAlignment="1">
      <alignment horizontal="center" vertical="center" textRotation="90" wrapText="1"/>
    </xf>
    <xf numFmtId="0" fontId="22" fillId="0" borderId="12" xfId="0" applyFont="1" applyBorder="1" applyAlignment="1">
      <alignment horizontal="center" vertical="center" textRotation="90" wrapText="1"/>
    </xf>
    <xf numFmtId="0" fontId="22" fillId="0" borderId="13" xfId="0" applyFont="1" applyBorder="1" applyAlignment="1">
      <alignment horizontal="center" vertical="center" textRotation="90" wrapText="1"/>
    </xf>
    <xf numFmtId="0" fontId="22" fillId="0" borderId="14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textRotation="90"/>
    </xf>
    <xf numFmtId="1" fontId="24" fillId="0" borderId="15" xfId="0" applyNumberFormat="1" applyFont="1" applyBorder="1" applyAlignment="1">
      <alignment horizontal="center" vertical="center" wrapText="1"/>
    </xf>
    <xf numFmtId="1" fontId="24" fillId="0" borderId="16" xfId="0" applyNumberFormat="1" applyFont="1" applyBorder="1" applyAlignment="1">
      <alignment horizontal="center" vertical="center" wrapText="1"/>
    </xf>
    <xf numFmtId="1" fontId="24" fillId="0" borderId="17" xfId="0" applyNumberFormat="1" applyFont="1" applyBorder="1" applyAlignment="1">
      <alignment horizontal="center" vertical="center" wrapText="1"/>
    </xf>
    <xf numFmtId="1" fontId="24" fillId="0" borderId="18" xfId="0" applyNumberFormat="1" applyFont="1" applyBorder="1" applyAlignment="1">
      <alignment horizontal="center" vertical="center" wrapText="1"/>
    </xf>
    <xf numFmtId="1" fontId="24" fillId="0" borderId="19" xfId="0" applyNumberFormat="1" applyFont="1" applyBorder="1" applyAlignment="1">
      <alignment horizontal="center" vertical="center" wrapText="1"/>
    </xf>
    <xf numFmtId="1" fontId="24" fillId="0" borderId="20" xfId="0" applyNumberFormat="1" applyFont="1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center" vertical="center" wrapText="1"/>
    </xf>
    <xf numFmtId="1" fontId="24" fillId="0" borderId="21" xfId="0" applyNumberFormat="1" applyFont="1" applyBorder="1" applyAlignment="1">
      <alignment horizontal="center" vertical="center" wrapText="1"/>
    </xf>
    <xf numFmtId="1" fontId="24" fillId="0" borderId="22" xfId="0" applyNumberFormat="1" applyFont="1" applyBorder="1" applyAlignment="1">
      <alignment horizontal="center" vertical="center" wrapText="1"/>
    </xf>
    <xf numFmtId="1" fontId="24" fillId="0" borderId="23" xfId="0" applyNumberFormat="1" applyFont="1" applyBorder="1" applyAlignment="1">
      <alignment horizontal="center" vertical="center" wrapText="1"/>
    </xf>
    <xf numFmtId="1" fontId="24" fillId="0" borderId="24" xfId="0" applyNumberFormat="1" applyFont="1" applyBorder="1" applyAlignment="1">
      <alignment horizontal="center" vertical="center" wrapText="1"/>
    </xf>
    <xf numFmtId="1" fontId="24" fillId="0" borderId="25" xfId="0" applyNumberFormat="1" applyFont="1" applyBorder="1" applyAlignment="1">
      <alignment horizontal="center" vertical="center" wrapText="1"/>
    </xf>
    <xf numFmtId="1" fontId="24" fillId="0" borderId="26" xfId="0" applyNumberFormat="1" applyFont="1" applyBorder="1" applyAlignment="1">
      <alignment horizontal="center" vertical="center" wrapText="1"/>
    </xf>
    <xf numFmtId="1" fontId="24" fillId="0" borderId="27" xfId="0" applyNumberFormat="1" applyFont="1" applyBorder="1" applyAlignment="1">
      <alignment horizontal="center" vertical="center" wrapText="1"/>
    </xf>
    <xf numFmtId="1" fontId="24" fillId="0" borderId="28" xfId="0" applyNumberFormat="1" applyFont="1" applyBorder="1" applyAlignment="1">
      <alignment horizontal="center" vertical="center" wrapText="1"/>
    </xf>
    <xf numFmtId="1" fontId="24" fillId="0" borderId="29" xfId="0" applyNumberFormat="1" applyFont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left" vertical="center" wrapText="1"/>
    </xf>
    <xf numFmtId="0" fontId="23" fillId="0" borderId="31" xfId="0" applyFont="1" applyFill="1" applyBorder="1" applyAlignment="1">
      <alignment horizontal="left" vertical="center" wrapText="1"/>
    </xf>
    <xf numFmtId="0" fontId="23" fillId="0" borderId="32" xfId="0" applyFont="1" applyFill="1" applyBorder="1" applyAlignment="1">
      <alignment horizontal="left" vertical="center" wrapText="1"/>
    </xf>
    <xf numFmtId="164" fontId="24" fillId="0" borderId="17" xfId="0" applyNumberFormat="1" applyFont="1" applyBorder="1" applyAlignment="1">
      <alignment horizontal="center" vertical="center" wrapText="1"/>
    </xf>
    <xf numFmtId="164" fontId="24" fillId="0" borderId="18" xfId="0" applyNumberFormat="1" applyFont="1" applyBorder="1" applyAlignment="1">
      <alignment horizontal="center" vertical="center" wrapText="1"/>
    </xf>
    <xf numFmtId="164" fontId="24" fillId="0" borderId="23" xfId="0" applyNumberFormat="1" applyFont="1" applyBorder="1" applyAlignment="1">
      <alignment horizontal="center" vertical="center" wrapText="1"/>
    </xf>
    <xf numFmtId="164" fontId="24" fillId="0" borderId="19" xfId="0" applyNumberFormat="1" applyFont="1" applyBorder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164" fontId="24" fillId="0" borderId="28" xfId="0" applyNumberFormat="1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textRotation="90" wrapText="1"/>
    </xf>
    <xf numFmtId="1" fontId="24" fillId="0" borderId="34" xfId="0" applyNumberFormat="1" applyFont="1" applyBorder="1" applyAlignment="1">
      <alignment horizontal="center" vertical="center" wrapText="1"/>
    </xf>
    <xf numFmtId="1" fontId="24" fillId="0" borderId="35" xfId="0" applyNumberFormat="1" applyFont="1" applyBorder="1" applyAlignment="1">
      <alignment horizontal="center" vertical="center" wrapText="1"/>
    </xf>
    <xf numFmtId="1" fontId="24" fillId="0" borderId="36" xfId="0" applyNumberFormat="1" applyFont="1" applyBorder="1" applyAlignment="1">
      <alignment horizontal="center" vertical="center" wrapText="1"/>
    </xf>
    <xf numFmtId="1" fontId="23" fillId="0" borderId="37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 wrapText="1"/>
    </xf>
    <xf numFmtId="1" fontId="23" fillId="0" borderId="13" xfId="0" applyNumberFormat="1" applyFont="1" applyBorder="1" applyAlignment="1">
      <alignment horizontal="center" vertical="center" wrapText="1"/>
    </xf>
    <xf numFmtId="1" fontId="23" fillId="0" borderId="14" xfId="0" applyNumberFormat="1" applyFont="1" applyBorder="1" applyAlignment="1">
      <alignment horizontal="center" vertical="center" wrapText="1"/>
    </xf>
    <xf numFmtId="1" fontId="23" fillId="0" borderId="12" xfId="0" applyNumberFormat="1" applyFont="1" applyBorder="1" applyAlignment="1">
      <alignment horizontal="center" vertical="center" wrapText="1"/>
    </xf>
    <xf numFmtId="164" fontId="23" fillId="0" borderId="12" xfId="0" applyNumberFormat="1" applyFont="1" applyBorder="1" applyAlignment="1">
      <alignment horizontal="center" vertical="center" wrapText="1"/>
    </xf>
    <xf numFmtId="164" fontId="23" fillId="0" borderId="13" xfId="0" applyNumberFormat="1" applyFont="1" applyBorder="1" applyAlignment="1">
      <alignment horizontal="center" vertical="center" wrapText="1"/>
    </xf>
    <xf numFmtId="1" fontId="23" fillId="0" borderId="37" xfId="0" applyNumberFormat="1" applyFont="1" applyBorder="1" applyAlignment="1">
      <alignment horizontal="center" vertical="center" wrapText="1"/>
    </xf>
    <xf numFmtId="1" fontId="23" fillId="0" borderId="33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3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20" fillId="24" borderId="38" xfId="0" applyFont="1" applyFill="1" applyBorder="1" applyAlignment="1">
      <alignment horizontal="center" vertical="center" wrapText="1"/>
    </xf>
    <xf numFmtId="0" fontId="0" fillId="24" borderId="39" xfId="0" applyFont="1" applyFill="1" applyBorder="1" applyAlignment="1">
      <alignment horizontal="center" vertical="center" wrapText="1"/>
    </xf>
    <xf numFmtId="0" fontId="0" fillId="24" borderId="40" xfId="0" applyFont="1" applyFill="1" applyBorder="1" applyAlignment="1">
      <alignment horizontal="center" vertical="center" wrapText="1"/>
    </xf>
    <xf numFmtId="0" fontId="0" fillId="24" borderId="41" xfId="0" applyFont="1" applyFill="1" applyBorder="1" applyAlignment="1">
      <alignment horizontal="center" vertical="center" wrapText="1"/>
    </xf>
    <xf numFmtId="0" fontId="20" fillId="24" borderId="42" xfId="0" applyFont="1" applyFill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164" fontId="24" fillId="0" borderId="48" xfId="0" applyNumberFormat="1" applyFont="1" applyBorder="1" applyAlignment="1">
      <alignment horizontal="center" vertical="center" wrapText="1"/>
    </xf>
    <xf numFmtId="164" fontId="23" fillId="0" borderId="11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9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6" sqref="I16"/>
    </sheetView>
  </sheetViews>
  <sheetFormatPr defaultColWidth="9.00390625" defaultRowHeight="12.75"/>
  <cols>
    <col min="1" max="1" width="17.875" style="0" customWidth="1"/>
    <col min="2" max="2" width="4.875" style="0" customWidth="1"/>
    <col min="3" max="3" width="4.375" style="0" customWidth="1"/>
    <col min="4" max="4" width="5.25390625" style="0" customWidth="1"/>
    <col min="5" max="5" width="4.375" style="0" customWidth="1"/>
    <col min="6" max="6" width="4.875" style="0" customWidth="1"/>
    <col min="7" max="7" width="4.375" style="0" customWidth="1"/>
    <col min="8" max="8" width="5.25390625" style="0" customWidth="1"/>
    <col min="9" max="9" width="4.375" style="0" customWidth="1"/>
    <col min="10" max="10" width="4.875" style="0" customWidth="1"/>
    <col min="11" max="11" width="4.375" style="0" customWidth="1"/>
    <col min="12" max="12" width="5.25390625" style="0" customWidth="1"/>
    <col min="13" max="13" width="4.375" style="0" customWidth="1"/>
    <col min="14" max="14" width="4.875" style="0" customWidth="1"/>
    <col min="15" max="16" width="4.375" style="0" customWidth="1"/>
    <col min="17" max="17" width="5.25390625" style="0" customWidth="1"/>
    <col min="18" max="18" width="4.375" style="0" customWidth="1"/>
    <col min="19" max="19" width="4.875" style="0" customWidth="1"/>
    <col min="20" max="20" width="4.375" style="0" customWidth="1"/>
    <col min="21" max="21" width="5.25390625" style="0" customWidth="1"/>
    <col min="22" max="22" width="4.375" style="0" customWidth="1"/>
    <col min="23" max="23" width="4.875" style="0" customWidth="1"/>
    <col min="24" max="24" width="4.375" style="0" customWidth="1"/>
    <col min="25" max="25" width="5.25390625" style="0" customWidth="1"/>
    <col min="26" max="26" width="4.375" style="0" customWidth="1"/>
    <col min="27" max="27" width="4.875" style="0" customWidth="1"/>
    <col min="28" max="28" width="4.375" style="0" customWidth="1"/>
    <col min="29" max="29" width="5.25390625" style="0" customWidth="1"/>
    <col min="30" max="32" width="4.375" style="0" customWidth="1"/>
    <col min="33" max="33" width="5.25390625" style="0" customWidth="1"/>
    <col min="34" max="34" width="4.375" style="0" customWidth="1"/>
    <col min="35" max="35" width="4.875" style="0" customWidth="1"/>
    <col min="36" max="36" width="4.375" style="0" customWidth="1"/>
    <col min="37" max="37" width="4.625" style="0" customWidth="1"/>
    <col min="38" max="38" width="5.25390625" style="0" customWidth="1"/>
    <col min="39" max="39" width="4.375" style="0" customWidth="1"/>
    <col min="40" max="40" width="4.875" style="0" customWidth="1"/>
    <col min="41" max="42" width="4.375" style="0" customWidth="1"/>
    <col min="43" max="43" width="5.25390625" style="0" customWidth="1"/>
    <col min="44" max="44" width="4.375" style="0" customWidth="1"/>
    <col min="45" max="47" width="5.75390625" style="0" customWidth="1"/>
  </cols>
  <sheetData>
    <row r="1" spans="1:134" ht="57.75" customHeight="1" thickBot="1">
      <c r="A1" s="69" t="s">
        <v>22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</row>
    <row r="2" spans="1:134" ht="25.5" customHeight="1" thickBot="1">
      <c r="A2" s="71" t="s">
        <v>0</v>
      </c>
      <c r="B2" s="74" t="s">
        <v>9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6"/>
      <c r="Q2" s="76"/>
      <c r="R2" s="76"/>
      <c r="S2" s="77" t="s">
        <v>21</v>
      </c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9"/>
      <c r="AL2" s="79"/>
      <c r="AM2" s="80"/>
      <c r="AN2" s="63" t="s">
        <v>20</v>
      </c>
      <c r="AO2" s="81"/>
      <c r="AP2" s="82"/>
      <c r="AQ2" s="82"/>
      <c r="AR2" s="83"/>
      <c r="AS2" s="63" t="s">
        <v>23</v>
      </c>
      <c r="AT2" s="64"/>
      <c r="AU2" s="65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</row>
    <row r="3" spans="1:134" ht="25.5" customHeight="1" thickBot="1">
      <c r="A3" s="72"/>
      <c r="B3" s="51" t="s">
        <v>2</v>
      </c>
      <c r="C3" s="52"/>
      <c r="D3" s="53"/>
      <c r="E3" s="54"/>
      <c r="F3" s="51" t="s">
        <v>3</v>
      </c>
      <c r="G3" s="52"/>
      <c r="H3" s="53"/>
      <c r="I3" s="54"/>
      <c r="J3" s="51" t="s">
        <v>4</v>
      </c>
      <c r="K3" s="52"/>
      <c r="L3" s="53"/>
      <c r="M3" s="54"/>
      <c r="N3" s="51" t="s">
        <v>5</v>
      </c>
      <c r="O3" s="55"/>
      <c r="P3" s="56"/>
      <c r="Q3" s="56"/>
      <c r="R3" s="57"/>
      <c r="S3" s="51" t="s">
        <v>6</v>
      </c>
      <c r="T3" s="55"/>
      <c r="U3" s="56"/>
      <c r="V3" s="57"/>
      <c r="W3" s="62" t="s">
        <v>7</v>
      </c>
      <c r="X3" s="59"/>
      <c r="Y3" s="60"/>
      <c r="Z3" s="60"/>
      <c r="AA3" s="58" t="s">
        <v>8</v>
      </c>
      <c r="AB3" s="59"/>
      <c r="AC3" s="60"/>
      <c r="AD3" s="61"/>
      <c r="AE3" s="58" t="s">
        <v>19</v>
      </c>
      <c r="AF3" s="59"/>
      <c r="AG3" s="60"/>
      <c r="AH3" s="61"/>
      <c r="AI3" s="51" t="s">
        <v>5</v>
      </c>
      <c r="AJ3" s="55"/>
      <c r="AK3" s="56"/>
      <c r="AL3" s="56"/>
      <c r="AM3" s="57"/>
      <c r="AN3" s="84"/>
      <c r="AO3" s="85"/>
      <c r="AP3" s="86"/>
      <c r="AQ3" s="86"/>
      <c r="AR3" s="87"/>
      <c r="AS3" s="66"/>
      <c r="AT3" s="67"/>
      <c r="AU3" s="68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</row>
    <row r="4" spans="1:134" ht="69" customHeight="1" thickBot="1">
      <c r="A4" s="73"/>
      <c r="B4" s="4" t="s">
        <v>12</v>
      </c>
      <c r="C4" s="5" t="s">
        <v>11</v>
      </c>
      <c r="D4" s="6" t="s">
        <v>10</v>
      </c>
      <c r="E4" s="7" t="s">
        <v>14</v>
      </c>
      <c r="F4" s="4" t="s">
        <v>12</v>
      </c>
      <c r="G4" s="5" t="s">
        <v>11</v>
      </c>
      <c r="H4" s="6" t="s">
        <v>10</v>
      </c>
      <c r="I4" s="7" t="s">
        <v>14</v>
      </c>
      <c r="J4" s="4" t="s">
        <v>12</v>
      </c>
      <c r="K4" s="5" t="s">
        <v>11</v>
      </c>
      <c r="L4" s="6" t="s">
        <v>10</v>
      </c>
      <c r="M4" s="7" t="s">
        <v>14</v>
      </c>
      <c r="N4" s="4" t="s">
        <v>12</v>
      </c>
      <c r="O4" s="5" t="s">
        <v>11</v>
      </c>
      <c r="P4" s="6" t="s">
        <v>13</v>
      </c>
      <c r="Q4" s="6" t="s">
        <v>10</v>
      </c>
      <c r="R4" s="7" t="s">
        <v>14</v>
      </c>
      <c r="S4" s="4" t="s">
        <v>12</v>
      </c>
      <c r="T4" s="5" t="s">
        <v>11</v>
      </c>
      <c r="U4" s="6" t="s">
        <v>10</v>
      </c>
      <c r="V4" s="7" t="s">
        <v>14</v>
      </c>
      <c r="W4" s="8" t="s">
        <v>12</v>
      </c>
      <c r="X4" s="5" t="s">
        <v>11</v>
      </c>
      <c r="Y4" s="6" t="s">
        <v>10</v>
      </c>
      <c r="Z4" s="7" t="s">
        <v>14</v>
      </c>
      <c r="AA4" s="4" t="s">
        <v>12</v>
      </c>
      <c r="AB4" s="5" t="s">
        <v>11</v>
      </c>
      <c r="AC4" s="6" t="s">
        <v>10</v>
      </c>
      <c r="AD4" s="7" t="s">
        <v>14</v>
      </c>
      <c r="AE4" s="4" t="s">
        <v>12</v>
      </c>
      <c r="AF4" s="5" t="s">
        <v>11</v>
      </c>
      <c r="AG4" s="6" t="s">
        <v>10</v>
      </c>
      <c r="AH4" s="7" t="s">
        <v>14</v>
      </c>
      <c r="AI4" s="4" t="s">
        <v>12</v>
      </c>
      <c r="AJ4" s="5" t="s">
        <v>11</v>
      </c>
      <c r="AK4" s="6" t="s">
        <v>13</v>
      </c>
      <c r="AL4" s="6" t="s">
        <v>10</v>
      </c>
      <c r="AM4" s="7" t="s">
        <v>14</v>
      </c>
      <c r="AN4" s="4" t="s">
        <v>12</v>
      </c>
      <c r="AO4" s="5" t="s">
        <v>11</v>
      </c>
      <c r="AP4" s="6" t="s">
        <v>13</v>
      </c>
      <c r="AQ4" s="6" t="s">
        <v>10</v>
      </c>
      <c r="AR4" s="7" t="s">
        <v>14</v>
      </c>
      <c r="AS4" s="4" t="s">
        <v>25</v>
      </c>
      <c r="AT4" s="5" t="s">
        <v>26</v>
      </c>
      <c r="AU4" s="35" t="s">
        <v>24</v>
      </c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</row>
    <row r="5" spans="1:134" ht="46.5" customHeight="1">
      <c r="A5" s="26" t="s">
        <v>15</v>
      </c>
      <c r="B5" s="10"/>
      <c r="C5" s="11"/>
      <c r="D5" s="29"/>
      <c r="E5" s="30"/>
      <c r="F5" s="10"/>
      <c r="G5" s="11"/>
      <c r="H5" s="29"/>
      <c r="I5" s="30"/>
      <c r="J5" s="10">
        <v>440</v>
      </c>
      <c r="K5" s="11"/>
      <c r="L5" s="29"/>
      <c r="M5" s="32"/>
      <c r="N5" s="10">
        <f aca="true" t="shared" si="0" ref="N5:O9">B5+F5+J5</f>
        <v>440</v>
      </c>
      <c r="O5" s="11">
        <f t="shared" si="0"/>
        <v>0</v>
      </c>
      <c r="P5" s="12"/>
      <c r="Q5" s="29">
        <f>D5+H5+L5</f>
        <v>0</v>
      </c>
      <c r="R5" s="30"/>
      <c r="S5" s="10">
        <v>184</v>
      </c>
      <c r="T5" s="11"/>
      <c r="U5" s="12"/>
      <c r="V5" s="13"/>
      <c r="W5" s="15">
        <v>706</v>
      </c>
      <c r="X5" s="11"/>
      <c r="Y5" s="29"/>
      <c r="Z5" s="29"/>
      <c r="AA5" s="10">
        <v>529</v>
      </c>
      <c r="AB5" s="11"/>
      <c r="AC5" s="12"/>
      <c r="AD5" s="14"/>
      <c r="AE5" s="10">
        <v>5</v>
      </c>
      <c r="AF5" s="11"/>
      <c r="AG5" s="12"/>
      <c r="AH5" s="14"/>
      <c r="AI5" s="10">
        <f>S5+W5+AA5+AE5</f>
        <v>1424</v>
      </c>
      <c r="AJ5" s="11">
        <f>T5+X5+AF5+AF5</f>
        <v>0</v>
      </c>
      <c r="AK5" s="12">
        <f>AJ5/AI5*100</f>
        <v>0</v>
      </c>
      <c r="AL5" s="29">
        <f>U5+Y5+AC5+AG5</f>
        <v>0</v>
      </c>
      <c r="AM5" s="30" t="e">
        <f>AL5/AJ5*10</f>
        <v>#DIV/0!</v>
      </c>
      <c r="AN5" s="10">
        <f aca="true" t="shared" si="1" ref="AN5:AO9">N5+AI5</f>
        <v>1864</v>
      </c>
      <c r="AO5" s="11">
        <f t="shared" si="1"/>
        <v>0</v>
      </c>
      <c r="AP5" s="12">
        <f>AO5/AN5*100</f>
        <v>0</v>
      </c>
      <c r="AQ5" s="29">
        <f>Q5+AL5</f>
        <v>0</v>
      </c>
      <c r="AR5" s="30" t="e">
        <f>AQ5/AO5*10</f>
        <v>#DIV/0!</v>
      </c>
      <c r="AS5" s="10">
        <v>3</v>
      </c>
      <c r="AT5" s="11">
        <v>3</v>
      </c>
      <c r="AU5" s="3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</row>
    <row r="6" spans="1:134" ht="46.5" customHeight="1">
      <c r="A6" s="27" t="s">
        <v>16</v>
      </c>
      <c r="B6" s="17">
        <v>25</v>
      </c>
      <c r="C6" s="18"/>
      <c r="D6" s="31"/>
      <c r="E6" s="32"/>
      <c r="F6" s="17"/>
      <c r="G6" s="18"/>
      <c r="H6" s="31"/>
      <c r="I6" s="32"/>
      <c r="J6" s="17">
        <v>900</v>
      </c>
      <c r="K6" s="18"/>
      <c r="L6" s="31"/>
      <c r="M6" s="32"/>
      <c r="N6" s="10">
        <f t="shared" si="0"/>
        <v>925</v>
      </c>
      <c r="O6" s="11">
        <f t="shared" si="0"/>
        <v>0</v>
      </c>
      <c r="P6" s="12"/>
      <c r="Q6" s="29">
        <f>D6+H6+L6</f>
        <v>0</v>
      </c>
      <c r="R6" s="30"/>
      <c r="S6" s="17">
        <v>200</v>
      </c>
      <c r="T6" s="18"/>
      <c r="U6" s="19"/>
      <c r="V6" s="14"/>
      <c r="W6" s="20">
        <v>550</v>
      </c>
      <c r="X6" s="18">
        <v>42</v>
      </c>
      <c r="Y6" s="31">
        <v>113.4</v>
      </c>
      <c r="Z6" s="29">
        <f>Y6/X6*10</f>
        <v>27</v>
      </c>
      <c r="AA6" s="17">
        <v>450</v>
      </c>
      <c r="AB6" s="18"/>
      <c r="AC6" s="19"/>
      <c r="AD6" s="14"/>
      <c r="AE6" s="17"/>
      <c r="AF6" s="18"/>
      <c r="AG6" s="19"/>
      <c r="AH6" s="14"/>
      <c r="AI6" s="10">
        <f>S6+W6+AA6+AE6</f>
        <v>1200</v>
      </c>
      <c r="AJ6" s="11">
        <f>T6+X6+AF6+AF6</f>
        <v>42</v>
      </c>
      <c r="AK6" s="12">
        <f>AJ6/AI6*100</f>
        <v>3.5000000000000004</v>
      </c>
      <c r="AL6" s="29">
        <f>U6+Y6+AC6+AG6</f>
        <v>113.4</v>
      </c>
      <c r="AM6" s="30">
        <f>AL6/AJ6*10</f>
        <v>27</v>
      </c>
      <c r="AN6" s="10">
        <f t="shared" si="1"/>
        <v>2125</v>
      </c>
      <c r="AO6" s="11">
        <f t="shared" si="1"/>
        <v>42</v>
      </c>
      <c r="AP6" s="12">
        <f>AO6/AN6*100</f>
        <v>1.9764705882352942</v>
      </c>
      <c r="AQ6" s="29">
        <f>Q6+AL6</f>
        <v>113.4</v>
      </c>
      <c r="AR6" s="30">
        <f>AQ6/AO6*10</f>
        <v>27</v>
      </c>
      <c r="AS6" s="10">
        <v>3</v>
      </c>
      <c r="AT6" s="18">
        <v>3</v>
      </c>
      <c r="AU6" s="36">
        <v>2</v>
      </c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</row>
    <row r="7" spans="1:134" ht="46.5" customHeight="1">
      <c r="A7" s="27" t="s">
        <v>17</v>
      </c>
      <c r="B7" s="17">
        <v>30</v>
      </c>
      <c r="C7" s="18"/>
      <c r="D7" s="31"/>
      <c r="E7" s="32"/>
      <c r="F7" s="17">
        <v>30</v>
      </c>
      <c r="G7" s="18"/>
      <c r="H7" s="31"/>
      <c r="I7" s="32"/>
      <c r="J7" s="17">
        <v>35</v>
      </c>
      <c r="K7" s="18"/>
      <c r="L7" s="31"/>
      <c r="M7" s="32"/>
      <c r="N7" s="10">
        <f t="shared" si="0"/>
        <v>95</v>
      </c>
      <c r="O7" s="11">
        <f t="shared" si="0"/>
        <v>0</v>
      </c>
      <c r="P7" s="12"/>
      <c r="Q7" s="29">
        <f>D7+H7+L7</f>
        <v>0</v>
      </c>
      <c r="R7" s="30"/>
      <c r="S7" s="17"/>
      <c r="T7" s="18"/>
      <c r="U7" s="19"/>
      <c r="V7" s="14"/>
      <c r="W7" s="20">
        <v>508</v>
      </c>
      <c r="X7" s="18"/>
      <c r="Y7" s="31"/>
      <c r="Z7" s="29"/>
      <c r="AA7" s="17"/>
      <c r="AB7" s="18"/>
      <c r="AC7" s="19"/>
      <c r="AD7" s="14"/>
      <c r="AE7" s="17"/>
      <c r="AF7" s="18"/>
      <c r="AG7" s="19"/>
      <c r="AH7" s="14"/>
      <c r="AI7" s="10">
        <f>S7+W7+AA7+AE7</f>
        <v>508</v>
      </c>
      <c r="AJ7" s="11">
        <f>T7+X7+AF7+AF7</f>
        <v>0</v>
      </c>
      <c r="AK7" s="12">
        <f>AJ7/AI7*100</f>
        <v>0</v>
      </c>
      <c r="AL7" s="29">
        <f>U7+Y7+AC7+AG7</f>
        <v>0</v>
      </c>
      <c r="AM7" s="30" t="e">
        <f>AL7/AJ7*10</f>
        <v>#DIV/0!</v>
      </c>
      <c r="AN7" s="10">
        <f t="shared" si="1"/>
        <v>603</v>
      </c>
      <c r="AO7" s="11">
        <f t="shared" si="1"/>
        <v>0</v>
      </c>
      <c r="AP7" s="12">
        <f>AO7/AN7*100</f>
        <v>0</v>
      </c>
      <c r="AQ7" s="29">
        <f>Q7+AL7</f>
        <v>0</v>
      </c>
      <c r="AR7" s="30" t="e">
        <f>AQ7/AO7*10</f>
        <v>#DIV/0!</v>
      </c>
      <c r="AS7" s="10">
        <v>3</v>
      </c>
      <c r="AT7" s="18">
        <v>3</v>
      </c>
      <c r="AU7" s="3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</row>
    <row r="8" spans="1:134" ht="46.5" customHeight="1" thickBot="1">
      <c r="A8" s="28" t="s">
        <v>18</v>
      </c>
      <c r="B8" s="21"/>
      <c r="C8" s="22"/>
      <c r="D8" s="33"/>
      <c r="E8" s="34"/>
      <c r="F8" s="21"/>
      <c r="G8" s="22"/>
      <c r="H8" s="33"/>
      <c r="I8" s="34"/>
      <c r="J8" s="21"/>
      <c r="K8" s="22"/>
      <c r="L8" s="33"/>
      <c r="M8" s="34"/>
      <c r="N8" s="21">
        <f t="shared" si="0"/>
        <v>0</v>
      </c>
      <c r="O8" s="22">
        <f t="shared" si="0"/>
        <v>0</v>
      </c>
      <c r="P8" s="23"/>
      <c r="Q8" s="33">
        <f>D8+H8+L8</f>
        <v>0</v>
      </c>
      <c r="R8" s="34"/>
      <c r="S8" s="21">
        <v>120</v>
      </c>
      <c r="T8" s="22"/>
      <c r="U8" s="23"/>
      <c r="V8" s="24"/>
      <c r="W8" s="25"/>
      <c r="X8" s="22"/>
      <c r="Y8" s="33"/>
      <c r="Z8" s="33"/>
      <c r="AA8" s="21">
        <v>180</v>
      </c>
      <c r="AB8" s="22"/>
      <c r="AC8" s="23"/>
      <c r="AD8" s="24"/>
      <c r="AE8" s="21"/>
      <c r="AF8" s="22"/>
      <c r="AG8" s="23"/>
      <c r="AH8" s="24"/>
      <c r="AI8" s="21">
        <f>S8+W8+AA8+AE8</f>
        <v>300</v>
      </c>
      <c r="AJ8" s="22">
        <f>T8+X8+AF8+AF8</f>
        <v>0</v>
      </c>
      <c r="AK8" s="23">
        <f>AJ8/AI8*100</f>
        <v>0</v>
      </c>
      <c r="AL8" s="33">
        <f>U8+Y8+AC8+AG8</f>
        <v>0</v>
      </c>
      <c r="AM8" s="34" t="e">
        <f>AL8/AJ8*10</f>
        <v>#DIV/0!</v>
      </c>
      <c r="AN8" s="21">
        <f t="shared" si="1"/>
        <v>300</v>
      </c>
      <c r="AO8" s="22">
        <f t="shared" si="1"/>
        <v>0</v>
      </c>
      <c r="AP8" s="23">
        <f>AO8/AN8*100</f>
        <v>0</v>
      </c>
      <c r="AQ8" s="33">
        <f>Q8+AL8</f>
        <v>0</v>
      </c>
      <c r="AR8" s="34" t="e">
        <f>AQ8/AO8*10</f>
        <v>#DIV/0!</v>
      </c>
      <c r="AS8" s="21">
        <v>1</v>
      </c>
      <c r="AT8" s="38">
        <v>1</v>
      </c>
      <c r="AU8" s="37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</row>
    <row r="9" spans="1:134" s="50" customFormat="1" ht="44.25" customHeight="1" thickBot="1">
      <c r="A9" s="39" t="s">
        <v>1</v>
      </c>
      <c r="B9" s="40">
        <f>SUM(B5:B8)</f>
        <v>55</v>
      </c>
      <c r="C9" s="41">
        <f>SUM(C5:C8)</f>
        <v>0</v>
      </c>
      <c r="D9" s="41">
        <f>SUM(D5:D8)</f>
        <v>0</v>
      </c>
      <c r="E9" s="42"/>
      <c r="F9" s="40">
        <f>SUM(F5:F8)</f>
        <v>30</v>
      </c>
      <c r="G9" s="41">
        <f>SUM(G5:G8)</f>
        <v>0</v>
      </c>
      <c r="H9" s="41">
        <f>SUM(H5:H8)</f>
        <v>0</v>
      </c>
      <c r="I9" s="42"/>
      <c r="J9" s="43">
        <f>SUM(J5:J8)</f>
        <v>1375</v>
      </c>
      <c r="K9" s="41">
        <f>SUM(K5:K8)</f>
        <v>0</v>
      </c>
      <c r="L9" s="41">
        <f>SUM(L5:L8)</f>
        <v>0</v>
      </c>
      <c r="M9" s="44"/>
      <c r="N9" s="40">
        <f t="shared" si="0"/>
        <v>1460</v>
      </c>
      <c r="O9" s="41">
        <f t="shared" si="0"/>
        <v>0</v>
      </c>
      <c r="P9" s="41"/>
      <c r="Q9" s="45">
        <f>D9+H9+L9</f>
        <v>0</v>
      </c>
      <c r="R9" s="42"/>
      <c r="S9" s="43">
        <f>SUM(S5:S8)</f>
        <v>504</v>
      </c>
      <c r="T9" s="41">
        <f>SUM(T5:T8)</f>
        <v>0</v>
      </c>
      <c r="U9" s="41">
        <f>SUM(U5:U8)</f>
        <v>0</v>
      </c>
      <c r="V9" s="44"/>
      <c r="W9" s="40">
        <f>SUM(W5:W8)</f>
        <v>1764</v>
      </c>
      <c r="X9" s="41">
        <f>SUM(X5:X8)</f>
        <v>42</v>
      </c>
      <c r="Y9" s="41">
        <f>SUM(Y5:Y8)</f>
        <v>113.4</v>
      </c>
      <c r="Z9" s="46">
        <f>Y9/X9*10</f>
        <v>27</v>
      </c>
      <c r="AA9" s="40">
        <f>SUM(AA5:AA8)</f>
        <v>1159</v>
      </c>
      <c r="AB9" s="41">
        <f>SUM(AB5:AB8)</f>
        <v>0</v>
      </c>
      <c r="AC9" s="41">
        <f>SUM(AC5:AC8)</f>
        <v>0</v>
      </c>
      <c r="AD9" s="42"/>
      <c r="AE9" s="47">
        <f>SUM(AE5:AE8)</f>
        <v>5</v>
      </c>
      <c r="AF9" s="41">
        <f>SUM(AF5:AF8)</f>
        <v>0</v>
      </c>
      <c r="AG9" s="41">
        <f>SUM(AG5:AG8)</f>
        <v>0</v>
      </c>
      <c r="AH9" s="42"/>
      <c r="AI9" s="40">
        <f>S9+W9+AA9+AE9</f>
        <v>3432</v>
      </c>
      <c r="AJ9" s="41">
        <f>T9+X9+AF9+AF9</f>
        <v>42</v>
      </c>
      <c r="AK9" s="44">
        <f>AJ9/AI9*100</f>
        <v>1.2237762237762237</v>
      </c>
      <c r="AL9" s="45">
        <f>U9+Y9+AC9+AG9</f>
        <v>113.4</v>
      </c>
      <c r="AM9" s="46">
        <f>AL9/AJ9*10</f>
        <v>27</v>
      </c>
      <c r="AN9" s="40">
        <f t="shared" si="1"/>
        <v>4892</v>
      </c>
      <c r="AO9" s="41">
        <f t="shared" si="1"/>
        <v>42</v>
      </c>
      <c r="AP9" s="44">
        <f>AO9/AN9*100</f>
        <v>0.8585445625511038</v>
      </c>
      <c r="AQ9" s="45">
        <f>Q9+AL9</f>
        <v>113.4</v>
      </c>
      <c r="AR9" s="45">
        <f>AQ9/AO9*10</f>
        <v>27</v>
      </c>
      <c r="AS9" s="40">
        <f>SUM(AS5:AS8)</f>
        <v>10</v>
      </c>
      <c r="AT9" s="41">
        <f>SUM(AT5:AT8)</f>
        <v>10</v>
      </c>
      <c r="AU9" s="48">
        <f>SUM(AU5:AU8)</f>
        <v>2</v>
      </c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</row>
  </sheetData>
  <sheetProtection/>
  <mergeCells count="15">
    <mergeCell ref="AS2:AU3"/>
    <mergeCell ref="A1:AU1"/>
    <mergeCell ref="AE3:AH3"/>
    <mergeCell ref="AI3:AM3"/>
    <mergeCell ref="A2:A4"/>
    <mergeCell ref="B2:R2"/>
    <mergeCell ref="S2:AM2"/>
    <mergeCell ref="AN2:AR3"/>
    <mergeCell ref="B3:E3"/>
    <mergeCell ref="F3:I3"/>
    <mergeCell ref="J3:M3"/>
    <mergeCell ref="N3:R3"/>
    <mergeCell ref="S3:V3"/>
    <mergeCell ref="AA3:AD3"/>
    <mergeCell ref="W3:Z3"/>
  </mergeCells>
  <printOptions/>
  <pageMargins left="0.31496062992125984" right="0.35433070866141736" top="0.984251968503937" bottom="0.984251968503937" header="0.5118110236220472" footer="0.5118110236220472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D9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13" sqref="L13"/>
    </sheetView>
  </sheetViews>
  <sheetFormatPr defaultColWidth="9.00390625" defaultRowHeight="12.75"/>
  <cols>
    <col min="1" max="1" width="17.875" style="0" customWidth="1"/>
    <col min="2" max="2" width="4.875" style="0" customWidth="1"/>
    <col min="3" max="3" width="4.375" style="0" customWidth="1"/>
    <col min="4" max="4" width="5.25390625" style="0" customWidth="1"/>
    <col min="5" max="5" width="4.375" style="0" customWidth="1"/>
    <col min="6" max="6" width="4.875" style="0" customWidth="1"/>
    <col min="7" max="7" width="4.375" style="0" customWidth="1"/>
    <col min="8" max="8" width="5.25390625" style="0" customWidth="1"/>
    <col min="9" max="9" width="4.375" style="0" customWidth="1"/>
    <col min="10" max="10" width="4.875" style="0" customWidth="1"/>
    <col min="11" max="11" width="4.375" style="0" customWidth="1"/>
    <col min="12" max="12" width="5.25390625" style="0" customWidth="1"/>
    <col min="13" max="13" width="4.375" style="0" customWidth="1"/>
    <col min="14" max="14" width="4.875" style="0" customWidth="1"/>
    <col min="15" max="16" width="4.375" style="0" customWidth="1"/>
    <col min="17" max="17" width="5.25390625" style="0" customWidth="1"/>
    <col min="18" max="18" width="4.375" style="0" customWidth="1"/>
    <col min="19" max="19" width="4.875" style="0" customWidth="1"/>
    <col min="20" max="20" width="4.375" style="0" customWidth="1"/>
    <col min="21" max="21" width="5.25390625" style="0" customWidth="1"/>
    <col min="22" max="22" width="4.375" style="0" customWidth="1"/>
    <col min="23" max="23" width="4.875" style="0" customWidth="1"/>
    <col min="24" max="24" width="4.375" style="0" customWidth="1"/>
    <col min="25" max="25" width="5.25390625" style="0" customWidth="1"/>
    <col min="26" max="26" width="4.375" style="0" customWidth="1"/>
    <col min="27" max="27" width="4.875" style="0" customWidth="1"/>
    <col min="28" max="28" width="4.375" style="0" customWidth="1"/>
    <col min="29" max="29" width="5.25390625" style="0" customWidth="1"/>
    <col min="30" max="32" width="4.375" style="0" customWidth="1"/>
    <col min="33" max="33" width="5.25390625" style="0" customWidth="1"/>
    <col min="34" max="34" width="4.375" style="0" customWidth="1"/>
    <col min="35" max="35" width="4.875" style="0" customWidth="1"/>
    <col min="36" max="36" width="4.375" style="0" customWidth="1"/>
    <col min="37" max="37" width="4.625" style="0" customWidth="1"/>
    <col min="38" max="38" width="5.25390625" style="0" customWidth="1"/>
    <col min="39" max="39" width="4.375" style="0" customWidth="1"/>
    <col min="40" max="40" width="4.875" style="0" customWidth="1"/>
    <col min="41" max="42" width="4.375" style="0" customWidth="1"/>
    <col min="43" max="43" width="5.25390625" style="0" customWidth="1"/>
    <col min="44" max="44" width="4.375" style="0" customWidth="1"/>
    <col min="45" max="47" width="5.75390625" style="0" customWidth="1"/>
  </cols>
  <sheetData>
    <row r="1" spans="1:134" ht="57.75" customHeight="1" thickBot="1">
      <c r="A1" s="69" t="s">
        <v>27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</row>
    <row r="2" spans="1:134" ht="25.5" customHeight="1" thickBot="1">
      <c r="A2" s="71" t="s">
        <v>0</v>
      </c>
      <c r="B2" s="74" t="s">
        <v>9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6"/>
      <c r="Q2" s="76"/>
      <c r="R2" s="76"/>
      <c r="S2" s="77" t="s">
        <v>21</v>
      </c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9"/>
      <c r="AL2" s="79"/>
      <c r="AM2" s="80"/>
      <c r="AN2" s="63" t="s">
        <v>20</v>
      </c>
      <c r="AO2" s="81"/>
      <c r="AP2" s="82"/>
      <c r="AQ2" s="82"/>
      <c r="AR2" s="83"/>
      <c r="AS2" s="63" t="s">
        <v>23</v>
      </c>
      <c r="AT2" s="64"/>
      <c r="AU2" s="65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</row>
    <row r="3" spans="1:134" ht="25.5" customHeight="1" thickBot="1">
      <c r="A3" s="72"/>
      <c r="B3" s="51" t="s">
        <v>2</v>
      </c>
      <c r="C3" s="52"/>
      <c r="D3" s="53"/>
      <c r="E3" s="54"/>
      <c r="F3" s="51" t="s">
        <v>3</v>
      </c>
      <c r="G3" s="52"/>
      <c r="H3" s="53"/>
      <c r="I3" s="54"/>
      <c r="J3" s="51" t="s">
        <v>4</v>
      </c>
      <c r="K3" s="52"/>
      <c r="L3" s="53"/>
      <c r="M3" s="54"/>
      <c r="N3" s="51" t="s">
        <v>5</v>
      </c>
      <c r="O3" s="55"/>
      <c r="P3" s="56"/>
      <c r="Q3" s="56"/>
      <c r="R3" s="57"/>
      <c r="S3" s="51" t="s">
        <v>6</v>
      </c>
      <c r="T3" s="55"/>
      <c r="U3" s="56"/>
      <c r="V3" s="57"/>
      <c r="W3" s="62" t="s">
        <v>7</v>
      </c>
      <c r="X3" s="59"/>
      <c r="Y3" s="60"/>
      <c r="Z3" s="60"/>
      <c r="AA3" s="58" t="s">
        <v>8</v>
      </c>
      <c r="AB3" s="59"/>
      <c r="AC3" s="60"/>
      <c r="AD3" s="61"/>
      <c r="AE3" s="58" t="s">
        <v>19</v>
      </c>
      <c r="AF3" s="59"/>
      <c r="AG3" s="60"/>
      <c r="AH3" s="61"/>
      <c r="AI3" s="51" t="s">
        <v>5</v>
      </c>
      <c r="AJ3" s="55"/>
      <c r="AK3" s="56"/>
      <c r="AL3" s="56"/>
      <c r="AM3" s="57"/>
      <c r="AN3" s="84"/>
      <c r="AO3" s="85"/>
      <c r="AP3" s="86"/>
      <c r="AQ3" s="86"/>
      <c r="AR3" s="87"/>
      <c r="AS3" s="66"/>
      <c r="AT3" s="67"/>
      <c r="AU3" s="68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</row>
    <row r="4" spans="1:134" ht="69" customHeight="1" thickBot="1">
      <c r="A4" s="73"/>
      <c r="B4" s="4" t="s">
        <v>12</v>
      </c>
      <c r="C4" s="5" t="s">
        <v>11</v>
      </c>
      <c r="D4" s="6" t="s">
        <v>10</v>
      </c>
      <c r="E4" s="7" t="s">
        <v>14</v>
      </c>
      <c r="F4" s="4" t="s">
        <v>12</v>
      </c>
      <c r="G4" s="5" t="s">
        <v>11</v>
      </c>
      <c r="H4" s="6" t="s">
        <v>10</v>
      </c>
      <c r="I4" s="7" t="s">
        <v>14</v>
      </c>
      <c r="J4" s="4" t="s">
        <v>12</v>
      </c>
      <c r="K4" s="5" t="s">
        <v>11</v>
      </c>
      <c r="L4" s="6" t="s">
        <v>10</v>
      </c>
      <c r="M4" s="7" t="s">
        <v>14</v>
      </c>
      <c r="N4" s="4" t="s">
        <v>12</v>
      </c>
      <c r="O4" s="5" t="s">
        <v>11</v>
      </c>
      <c r="P4" s="6" t="s">
        <v>13</v>
      </c>
      <c r="Q4" s="6" t="s">
        <v>10</v>
      </c>
      <c r="R4" s="7" t="s">
        <v>14</v>
      </c>
      <c r="S4" s="4" t="s">
        <v>12</v>
      </c>
      <c r="T4" s="5" t="s">
        <v>11</v>
      </c>
      <c r="U4" s="6" t="s">
        <v>10</v>
      </c>
      <c r="V4" s="7" t="s">
        <v>14</v>
      </c>
      <c r="W4" s="8" t="s">
        <v>12</v>
      </c>
      <c r="X4" s="5" t="s">
        <v>11</v>
      </c>
      <c r="Y4" s="6" t="s">
        <v>10</v>
      </c>
      <c r="Z4" s="7" t="s">
        <v>14</v>
      </c>
      <c r="AA4" s="4" t="s">
        <v>12</v>
      </c>
      <c r="AB4" s="5" t="s">
        <v>11</v>
      </c>
      <c r="AC4" s="6" t="s">
        <v>10</v>
      </c>
      <c r="AD4" s="7" t="s">
        <v>14</v>
      </c>
      <c r="AE4" s="4" t="s">
        <v>12</v>
      </c>
      <c r="AF4" s="5" t="s">
        <v>11</v>
      </c>
      <c r="AG4" s="6" t="s">
        <v>10</v>
      </c>
      <c r="AH4" s="7" t="s">
        <v>14</v>
      </c>
      <c r="AI4" s="4" t="s">
        <v>12</v>
      </c>
      <c r="AJ4" s="5" t="s">
        <v>11</v>
      </c>
      <c r="AK4" s="6" t="s">
        <v>13</v>
      </c>
      <c r="AL4" s="6" t="s">
        <v>10</v>
      </c>
      <c r="AM4" s="7" t="s">
        <v>14</v>
      </c>
      <c r="AN4" s="4" t="s">
        <v>12</v>
      </c>
      <c r="AO4" s="5" t="s">
        <v>11</v>
      </c>
      <c r="AP4" s="6" t="s">
        <v>13</v>
      </c>
      <c r="AQ4" s="6" t="s">
        <v>10</v>
      </c>
      <c r="AR4" s="7" t="s">
        <v>14</v>
      </c>
      <c r="AS4" s="4" t="s">
        <v>25</v>
      </c>
      <c r="AT4" s="5" t="s">
        <v>26</v>
      </c>
      <c r="AU4" s="35" t="s">
        <v>24</v>
      </c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</row>
    <row r="5" spans="1:134" ht="46.5" customHeight="1">
      <c r="A5" s="26" t="s">
        <v>15</v>
      </c>
      <c r="B5" s="10"/>
      <c r="C5" s="11"/>
      <c r="D5" s="29"/>
      <c r="E5" s="30"/>
      <c r="F5" s="10"/>
      <c r="G5" s="11"/>
      <c r="H5" s="29"/>
      <c r="I5" s="30"/>
      <c r="J5" s="10">
        <v>440</v>
      </c>
      <c r="K5" s="11"/>
      <c r="L5" s="29"/>
      <c r="M5" s="32" t="e">
        <f>L5/K5*10</f>
        <v>#DIV/0!</v>
      </c>
      <c r="N5" s="10">
        <f aca="true" t="shared" si="0" ref="N5:O9">B5+F5+J5</f>
        <v>440</v>
      </c>
      <c r="O5" s="11">
        <f t="shared" si="0"/>
        <v>0</v>
      </c>
      <c r="P5" s="12">
        <f>O5/N5*100</f>
        <v>0</v>
      </c>
      <c r="Q5" s="29">
        <f>D5+H5+L5</f>
        <v>0</v>
      </c>
      <c r="R5" s="30" t="e">
        <f>Q5/O5*10</f>
        <v>#DIV/0!</v>
      </c>
      <c r="S5" s="10">
        <v>184</v>
      </c>
      <c r="T5" s="11"/>
      <c r="U5" s="12"/>
      <c r="V5" s="13"/>
      <c r="W5" s="15">
        <v>706</v>
      </c>
      <c r="X5" s="11"/>
      <c r="Y5" s="29"/>
      <c r="Z5" s="29"/>
      <c r="AA5" s="10">
        <v>529</v>
      </c>
      <c r="AB5" s="11"/>
      <c r="AC5" s="12"/>
      <c r="AD5" s="14"/>
      <c r="AE5" s="10">
        <v>5</v>
      </c>
      <c r="AF5" s="11"/>
      <c r="AG5" s="12"/>
      <c r="AH5" s="14"/>
      <c r="AI5" s="10">
        <f>S5+W5+AA5+AE5</f>
        <v>1424</v>
      </c>
      <c r="AJ5" s="11">
        <f>T5+X5+AF5+AF5</f>
        <v>0</v>
      </c>
      <c r="AK5" s="12">
        <f>AJ5/AI5*100</f>
        <v>0</v>
      </c>
      <c r="AL5" s="29">
        <f>U5+Y5+AC5+AG5</f>
        <v>0</v>
      </c>
      <c r="AM5" s="30" t="e">
        <f>AL5/AJ5*10</f>
        <v>#DIV/0!</v>
      </c>
      <c r="AN5" s="10">
        <f aca="true" t="shared" si="1" ref="AN5:AO9">N5+AI5</f>
        <v>1864</v>
      </c>
      <c r="AO5" s="11">
        <f t="shared" si="1"/>
        <v>0</v>
      </c>
      <c r="AP5" s="12">
        <f>AO5/AN5*100</f>
        <v>0</v>
      </c>
      <c r="AQ5" s="29">
        <f>Q5+AL5</f>
        <v>0</v>
      </c>
      <c r="AR5" s="30" t="e">
        <f>AQ5/AO5*10</f>
        <v>#DIV/0!</v>
      </c>
      <c r="AS5" s="10">
        <v>3</v>
      </c>
      <c r="AT5" s="11">
        <v>3</v>
      </c>
      <c r="AU5" s="3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</row>
    <row r="6" spans="1:134" ht="46.5" customHeight="1">
      <c r="A6" s="27" t="s">
        <v>16</v>
      </c>
      <c r="B6" s="17">
        <v>25</v>
      </c>
      <c r="C6" s="18"/>
      <c r="D6" s="31"/>
      <c r="E6" s="32"/>
      <c r="F6" s="17"/>
      <c r="G6" s="18"/>
      <c r="H6" s="31"/>
      <c r="I6" s="32"/>
      <c r="J6" s="17">
        <v>900</v>
      </c>
      <c r="K6" s="18">
        <v>61</v>
      </c>
      <c r="L6" s="31">
        <v>124</v>
      </c>
      <c r="M6" s="32">
        <f>L6/K6*10</f>
        <v>20.327868852459016</v>
      </c>
      <c r="N6" s="10">
        <f t="shared" si="0"/>
        <v>925</v>
      </c>
      <c r="O6" s="11">
        <f t="shared" si="0"/>
        <v>61</v>
      </c>
      <c r="P6" s="12">
        <f>O6/N6*100</f>
        <v>6.594594594594596</v>
      </c>
      <c r="Q6" s="29">
        <f>D6+H6+L6</f>
        <v>124</v>
      </c>
      <c r="R6" s="30">
        <f>Q6/O6*10</f>
        <v>20.327868852459016</v>
      </c>
      <c r="S6" s="17">
        <v>200</v>
      </c>
      <c r="T6" s="18"/>
      <c r="U6" s="19"/>
      <c r="V6" s="14"/>
      <c r="W6" s="20">
        <v>550</v>
      </c>
      <c r="X6" s="18">
        <v>54</v>
      </c>
      <c r="Y6" s="31">
        <v>136.5</v>
      </c>
      <c r="Z6" s="29">
        <f>Y6/X6*10</f>
        <v>25.27777777777778</v>
      </c>
      <c r="AA6" s="17">
        <v>450</v>
      </c>
      <c r="AB6" s="18"/>
      <c r="AC6" s="19"/>
      <c r="AD6" s="14"/>
      <c r="AE6" s="17"/>
      <c r="AF6" s="18"/>
      <c r="AG6" s="19"/>
      <c r="AH6" s="14"/>
      <c r="AI6" s="10">
        <f>S6+W6+AA6+AE6</f>
        <v>1200</v>
      </c>
      <c r="AJ6" s="11">
        <f>T6+X6+AF6+AF6</f>
        <v>54</v>
      </c>
      <c r="AK6" s="12">
        <f>AJ6/AI6*100</f>
        <v>4.5</v>
      </c>
      <c r="AL6" s="29">
        <f>U6+Y6+AC6+AG6</f>
        <v>136.5</v>
      </c>
      <c r="AM6" s="30">
        <f>AL6/AJ6*10</f>
        <v>25.27777777777778</v>
      </c>
      <c r="AN6" s="10">
        <f t="shared" si="1"/>
        <v>2125</v>
      </c>
      <c r="AO6" s="11">
        <f t="shared" si="1"/>
        <v>115</v>
      </c>
      <c r="AP6" s="12">
        <f>AO6/AN6*100</f>
        <v>5.411764705882352</v>
      </c>
      <c r="AQ6" s="29">
        <f>Q6+AL6</f>
        <v>260.5</v>
      </c>
      <c r="AR6" s="30">
        <f>AQ6/AO6*10</f>
        <v>22.652173913043477</v>
      </c>
      <c r="AS6" s="10">
        <v>3</v>
      </c>
      <c r="AT6" s="18">
        <v>3</v>
      </c>
      <c r="AU6" s="36">
        <v>2</v>
      </c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</row>
    <row r="7" spans="1:134" ht="46.5" customHeight="1">
      <c r="A7" s="27" t="s">
        <v>17</v>
      </c>
      <c r="B7" s="17">
        <v>30</v>
      </c>
      <c r="C7" s="18"/>
      <c r="D7" s="31"/>
      <c r="E7" s="32"/>
      <c r="F7" s="17">
        <v>30</v>
      </c>
      <c r="G7" s="18"/>
      <c r="H7" s="31"/>
      <c r="I7" s="32"/>
      <c r="J7" s="17">
        <v>35</v>
      </c>
      <c r="K7" s="18"/>
      <c r="L7" s="31"/>
      <c r="M7" s="32" t="e">
        <f>L7/K7*10</f>
        <v>#DIV/0!</v>
      </c>
      <c r="N7" s="10">
        <f t="shared" si="0"/>
        <v>95</v>
      </c>
      <c r="O7" s="11">
        <f t="shared" si="0"/>
        <v>0</v>
      </c>
      <c r="P7" s="12">
        <f>O7/N7*100</f>
        <v>0</v>
      </c>
      <c r="Q7" s="29">
        <f>D7+H7+L7</f>
        <v>0</v>
      </c>
      <c r="R7" s="30" t="e">
        <f>Q7/O7*10</f>
        <v>#DIV/0!</v>
      </c>
      <c r="S7" s="17"/>
      <c r="T7" s="18"/>
      <c r="U7" s="19"/>
      <c r="V7" s="14"/>
      <c r="W7" s="20">
        <v>508</v>
      </c>
      <c r="X7" s="18"/>
      <c r="Y7" s="31"/>
      <c r="Z7" s="29"/>
      <c r="AA7" s="17"/>
      <c r="AB7" s="18"/>
      <c r="AC7" s="19"/>
      <c r="AD7" s="14"/>
      <c r="AE7" s="17"/>
      <c r="AF7" s="18"/>
      <c r="AG7" s="19"/>
      <c r="AH7" s="14"/>
      <c r="AI7" s="10">
        <f>S7+W7+AA7+AE7</f>
        <v>508</v>
      </c>
      <c r="AJ7" s="11">
        <f>T7+X7+AF7+AF7</f>
        <v>0</v>
      </c>
      <c r="AK7" s="12">
        <f>AJ7/AI7*100</f>
        <v>0</v>
      </c>
      <c r="AL7" s="29">
        <f>U7+Y7+AC7+AG7</f>
        <v>0</v>
      </c>
      <c r="AM7" s="30" t="e">
        <f>AL7/AJ7*10</f>
        <v>#DIV/0!</v>
      </c>
      <c r="AN7" s="10">
        <f t="shared" si="1"/>
        <v>603</v>
      </c>
      <c r="AO7" s="11">
        <f t="shared" si="1"/>
        <v>0</v>
      </c>
      <c r="AP7" s="12">
        <f>AO7/AN7*100</f>
        <v>0</v>
      </c>
      <c r="AQ7" s="29">
        <f>Q7+AL7</f>
        <v>0</v>
      </c>
      <c r="AR7" s="30" t="e">
        <f>AQ7/AO7*10</f>
        <v>#DIV/0!</v>
      </c>
      <c r="AS7" s="10">
        <v>3</v>
      </c>
      <c r="AT7" s="18">
        <v>3</v>
      </c>
      <c r="AU7" s="3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</row>
    <row r="8" spans="1:134" ht="46.5" customHeight="1" thickBot="1">
      <c r="A8" s="28" t="s">
        <v>18</v>
      </c>
      <c r="B8" s="21"/>
      <c r="C8" s="22"/>
      <c r="D8" s="33"/>
      <c r="E8" s="34"/>
      <c r="F8" s="21"/>
      <c r="G8" s="22"/>
      <c r="H8" s="33"/>
      <c r="I8" s="34"/>
      <c r="J8" s="21"/>
      <c r="K8" s="22"/>
      <c r="L8" s="33"/>
      <c r="M8" s="88"/>
      <c r="N8" s="21">
        <f t="shared" si="0"/>
        <v>0</v>
      </c>
      <c r="O8" s="22">
        <f t="shared" si="0"/>
        <v>0</v>
      </c>
      <c r="P8" s="23" t="e">
        <f>O8/N8*100</f>
        <v>#DIV/0!</v>
      </c>
      <c r="Q8" s="33">
        <f>D8+H8+L8</f>
        <v>0</v>
      </c>
      <c r="R8" s="34" t="e">
        <f>Q8/O8*10</f>
        <v>#DIV/0!</v>
      </c>
      <c r="S8" s="21">
        <v>120</v>
      </c>
      <c r="T8" s="22"/>
      <c r="U8" s="23"/>
      <c r="V8" s="24"/>
      <c r="W8" s="25"/>
      <c r="X8" s="22"/>
      <c r="Y8" s="33"/>
      <c r="Z8" s="33"/>
      <c r="AA8" s="21">
        <v>180</v>
      </c>
      <c r="AB8" s="22"/>
      <c r="AC8" s="23"/>
      <c r="AD8" s="24"/>
      <c r="AE8" s="21"/>
      <c r="AF8" s="22"/>
      <c r="AG8" s="23"/>
      <c r="AH8" s="24"/>
      <c r="AI8" s="21">
        <f>S8+W8+AA8+AE8</f>
        <v>300</v>
      </c>
      <c r="AJ8" s="22">
        <f>T8+X8+AF8+AF8</f>
        <v>0</v>
      </c>
      <c r="AK8" s="23">
        <f>AJ8/AI8*100</f>
        <v>0</v>
      </c>
      <c r="AL8" s="33">
        <f>U8+Y8+AC8+AG8</f>
        <v>0</v>
      </c>
      <c r="AM8" s="34" t="e">
        <f>AL8/AJ8*10</f>
        <v>#DIV/0!</v>
      </c>
      <c r="AN8" s="21">
        <f t="shared" si="1"/>
        <v>300</v>
      </c>
      <c r="AO8" s="22">
        <f t="shared" si="1"/>
        <v>0</v>
      </c>
      <c r="AP8" s="23">
        <f>AO8/AN8*100</f>
        <v>0</v>
      </c>
      <c r="AQ8" s="33">
        <f>Q8+AL8</f>
        <v>0</v>
      </c>
      <c r="AR8" s="34" t="e">
        <f>AQ8/AO8*10</f>
        <v>#DIV/0!</v>
      </c>
      <c r="AS8" s="21">
        <v>1</v>
      </c>
      <c r="AT8" s="38">
        <v>1</v>
      </c>
      <c r="AU8" s="37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</row>
    <row r="9" spans="1:134" s="50" customFormat="1" ht="44.25" customHeight="1" thickBot="1">
      <c r="A9" s="39" t="s">
        <v>1</v>
      </c>
      <c r="B9" s="40">
        <f>SUM(B5:B8)</f>
        <v>55</v>
      </c>
      <c r="C9" s="41">
        <f>SUM(C5:C8)</f>
        <v>0</v>
      </c>
      <c r="D9" s="41">
        <f>SUM(D5:D8)</f>
        <v>0</v>
      </c>
      <c r="E9" s="42"/>
      <c r="F9" s="40">
        <f>SUM(F5:F8)</f>
        <v>30</v>
      </c>
      <c r="G9" s="41">
        <f>SUM(G5:G8)</f>
        <v>0</v>
      </c>
      <c r="H9" s="41">
        <f>SUM(H5:H8)</f>
        <v>0</v>
      </c>
      <c r="I9" s="42"/>
      <c r="J9" s="40">
        <f>SUM(J5:J8)</f>
        <v>1375</v>
      </c>
      <c r="K9" s="90">
        <f>SUM(K5:K8)</f>
        <v>61</v>
      </c>
      <c r="L9" s="41">
        <f>SUM(L5:L8)</f>
        <v>124</v>
      </c>
      <c r="M9" s="46">
        <f>L9/K9*10</f>
        <v>20.327868852459016</v>
      </c>
      <c r="N9" s="40">
        <f t="shared" si="0"/>
        <v>1460</v>
      </c>
      <c r="O9" s="90">
        <f t="shared" si="0"/>
        <v>61</v>
      </c>
      <c r="P9" s="44">
        <f>O9/N9*100</f>
        <v>4.178082191780822</v>
      </c>
      <c r="Q9" s="45">
        <f>D9+H9+L9</f>
        <v>124</v>
      </c>
      <c r="R9" s="46">
        <f>Q9/O9*10</f>
        <v>20.327868852459016</v>
      </c>
      <c r="S9" s="43">
        <f>SUM(S5:S8)</f>
        <v>504</v>
      </c>
      <c r="T9" s="41">
        <f>SUM(T5:T8)</f>
        <v>0</v>
      </c>
      <c r="U9" s="41">
        <f>SUM(U5:U8)</f>
        <v>0</v>
      </c>
      <c r="V9" s="44"/>
      <c r="W9" s="40">
        <f>SUM(W5:W8)</f>
        <v>1764</v>
      </c>
      <c r="X9" s="90">
        <f>SUM(X5:X8)</f>
        <v>54</v>
      </c>
      <c r="Y9" s="89">
        <f>SUM(Y5:Y8)</f>
        <v>136.5</v>
      </c>
      <c r="Z9" s="46">
        <f>Y9/X9*10</f>
        <v>25.27777777777778</v>
      </c>
      <c r="AA9" s="40">
        <f>SUM(AA5:AA8)</f>
        <v>1159</v>
      </c>
      <c r="AB9" s="41">
        <f>SUM(AB5:AB8)</f>
        <v>0</v>
      </c>
      <c r="AC9" s="41">
        <f>SUM(AC5:AC8)</f>
        <v>0</v>
      </c>
      <c r="AD9" s="42"/>
      <c r="AE9" s="47">
        <f>SUM(AE5:AE8)</f>
        <v>5</v>
      </c>
      <c r="AF9" s="41">
        <f>SUM(AF5:AF8)</f>
        <v>0</v>
      </c>
      <c r="AG9" s="41">
        <f>SUM(AG5:AG8)</f>
        <v>0</v>
      </c>
      <c r="AH9" s="42"/>
      <c r="AI9" s="40">
        <f>S9+W9+AA9+AE9</f>
        <v>3432</v>
      </c>
      <c r="AJ9" s="90">
        <f>T9+X9+AF9+AF9</f>
        <v>54</v>
      </c>
      <c r="AK9" s="44">
        <f>AJ9/AI9*100</f>
        <v>1.5734265734265735</v>
      </c>
      <c r="AL9" s="45">
        <f>U9+Y9+AC9+AG9</f>
        <v>136.5</v>
      </c>
      <c r="AM9" s="46">
        <f>AL9/AJ9*10</f>
        <v>25.27777777777778</v>
      </c>
      <c r="AN9" s="40">
        <f t="shared" si="1"/>
        <v>4892</v>
      </c>
      <c r="AO9" s="90">
        <f t="shared" si="1"/>
        <v>115</v>
      </c>
      <c r="AP9" s="44">
        <f>AO9/AN9*100</f>
        <v>2.350776778413737</v>
      </c>
      <c r="AQ9" s="45">
        <f>Q9+AL9</f>
        <v>260.5</v>
      </c>
      <c r="AR9" s="45">
        <f>AQ9/AO9*10</f>
        <v>22.652173913043477</v>
      </c>
      <c r="AS9" s="40">
        <f>SUM(AS5:AS8)</f>
        <v>10</v>
      </c>
      <c r="AT9" s="41">
        <f>SUM(AT5:AT8)</f>
        <v>10</v>
      </c>
      <c r="AU9" s="48">
        <f>SUM(AU5:AU8)</f>
        <v>2</v>
      </c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</row>
  </sheetData>
  <sheetProtection/>
  <mergeCells count="15">
    <mergeCell ref="J3:M3"/>
    <mergeCell ref="N3:R3"/>
    <mergeCell ref="S3:V3"/>
    <mergeCell ref="AA3:AD3"/>
    <mergeCell ref="W3:Z3"/>
    <mergeCell ref="AS2:AU3"/>
    <mergeCell ref="A1:AU1"/>
    <mergeCell ref="AE3:AH3"/>
    <mergeCell ref="AI3:AM3"/>
    <mergeCell ref="A2:A4"/>
    <mergeCell ref="B2:R2"/>
    <mergeCell ref="S2:AM2"/>
    <mergeCell ref="AN2:AR3"/>
    <mergeCell ref="B3:E3"/>
    <mergeCell ref="F3:I3"/>
  </mergeCells>
  <printOptions/>
  <pageMargins left="0.31496062992125984" right="0.35433070866141736" top="0.984251968503937" bottom="0.984251968503937" header="0.5118110236220472" footer="0.5118110236220472"/>
  <pageSetup orientation="landscape" paperSize="9" scale="60" r:id="rId1"/>
  <ignoredErrors>
    <ignoredError sqref="Z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2015-08-04T09:44:02Z</cp:lastPrinted>
  <dcterms:created xsi:type="dcterms:W3CDTF">2015-08-04T06:32:57Z</dcterms:created>
  <dcterms:modified xsi:type="dcterms:W3CDTF">2015-08-05T06:20:36Z</dcterms:modified>
  <cp:category/>
  <cp:version/>
  <cp:contentType/>
  <cp:contentStatus/>
</cp:coreProperties>
</file>