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3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<sst xmlns="http://schemas.openxmlformats.org/spreadsheetml/2006/main" count="157" uniqueCount="35">
  <si>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</si>
  <si>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</si>
  <si>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</si>
  <si>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</si>
  <si>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</si>
  <si>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</si>
  <si>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</si>
  <si>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</si>
  <si>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</si>
  <si>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</si>
  <si>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</si>
  <si>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</si>
  <si>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</si>
  <si>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</si>
  <si>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</si>
  <si>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</si>
  <si>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</si>
  <si>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</si>
  <si>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</si>
  <si>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</si>
  <si>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</si>
  <si>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</si>
  <si>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</si>
  <si>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</si>
  <si>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</si>
  <si>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</si>
  <si>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</si>
  <si>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</si>
  <si>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</si>
  <si>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</si>
  <si>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</si>
  <si>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</si>
  <si>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</si>
  <si>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</si>
  <si>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13.08.2015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</si>
</sst>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19" t="s">
        <v>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20"/>
      <c r="V1" s="120"/>
      <c r="W1" s="120"/>
    </row>
    <row r="2" spans="1:25" ht="42.75" customHeight="1" thickBot="1">
      <c r="A2" s="117" t="s">
        <v>1</v>
      </c>
      <c r="B2" s="135" t="s">
        <v>2</v>
      </c>
      <c r="C2" s="136"/>
      <c r="D2" s="137"/>
      <c r="E2" s="121" t="s">
        <v>4</v>
      </c>
      <c r="F2" s="122"/>
      <c r="G2" s="122"/>
      <c r="H2" s="122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17" t="s">
        <v>22</v>
      </c>
      <c r="V2" s="117" t="s">
        <v>8</v>
      </c>
      <c r="W2" s="124" t="s">
        <v>9</v>
      </c>
      <c r="X2" s="131" t="s">
        <v>19</v>
      </c>
      <c r="Y2" s="132"/>
    </row>
    <row r="3" spans="1:25" ht="42.75" customHeight="1" thickBot="1">
      <c r="A3" s="118"/>
      <c r="B3" s="138"/>
      <c r="C3" s="120"/>
      <c r="D3" s="139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18"/>
      <c r="V3" s="118"/>
      <c r="W3" s="125"/>
      <c r="X3" s="133"/>
      <c r="Y3" s="134"/>
    </row>
    <row r="4" spans="1:25" ht="42.75" customHeight="1" thickBot="1">
      <c r="A4" s="12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3"/>
      <c r="V4" s="123"/>
      <c r="W4" s="12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H14" sqref="H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4" ht="42.75" customHeight="1" thickBot="1">
      <c r="A1" s="119" t="s">
        <v>34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20"/>
      <c r="W1" s="120"/>
      <c r="X1" s="120"/>
    </row>
    <row r="2" spans="1:26" ht="42.75" customHeight="1" thickBot="1">
      <c r="A2" s="144" t="s">
        <v>1</v>
      </c>
      <c r="B2" s="147" t="s">
        <v>2</v>
      </c>
      <c r="C2" s="148"/>
      <c r="D2" s="149"/>
      <c r="E2" s="153" t="s">
        <v>4</v>
      </c>
      <c r="F2" s="154"/>
      <c r="G2" s="154"/>
      <c r="H2" s="154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/>
      <c r="U2" s="157" t="s">
        <v>28</v>
      </c>
      <c r="V2" s="117" t="s">
        <v>29</v>
      </c>
      <c r="W2" s="117" t="s">
        <v>8</v>
      </c>
      <c r="X2" s="117" t="s">
        <v>30</v>
      </c>
      <c r="Y2" s="148" t="s">
        <v>33</v>
      </c>
      <c r="Z2" s="149"/>
    </row>
    <row r="3" spans="1:26" ht="42.75" customHeight="1" thickBot="1">
      <c r="A3" s="145"/>
      <c r="B3" s="150"/>
      <c r="C3" s="151"/>
      <c r="D3" s="152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58"/>
      <c r="V3" s="118"/>
      <c r="W3" s="118"/>
      <c r="X3" s="118"/>
      <c r="Y3" s="160"/>
      <c r="Z3" s="161"/>
    </row>
    <row r="4" spans="1:26" ht="42.75" customHeight="1" thickBot="1">
      <c r="A4" s="14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9"/>
      <c r="V4" s="123"/>
      <c r="W4" s="123"/>
      <c r="X4" s="123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2049</v>
      </c>
      <c r="D5" s="64">
        <f aca="true" t="shared" si="0" ref="D5:D10">C5/B5*100</f>
        <v>75.303197353914</v>
      </c>
      <c r="E5" s="65">
        <v>1203</v>
      </c>
      <c r="F5" s="66">
        <v>1195</v>
      </c>
      <c r="G5" s="67">
        <f aca="true" t="shared" si="1" ref="G5:G10">F5/E5*100</f>
        <v>99.33499584372403</v>
      </c>
      <c r="H5" s="64">
        <f aca="true" t="shared" si="2" ref="H5:H10">F5*0.45</f>
        <v>537.75</v>
      </c>
      <c r="I5" s="65">
        <v>8955</v>
      </c>
      <c r="J5" s="66">
        <v>9725</v>
      </c>
      <c r="K5" s="67">
        <f aca="true" t="shared" si="3" ref="K5:K10">J5/I5*100</f>
        <v>108.59854829704076</v>
      </c>
      <c r="L5" s="64">
        <f aca="true" t="shared" si="4" ref="L5:L10">J5*0.32</f>
        <v>3112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97.18472811415349</v>
      </c>
      <c r="V5" s="68">
        <f>H5+L5+P5+T5</f>
        <v>4405.75</v>
      </c>
      <c r="W5" s="69">
        <v>1646</v>
      </c>
      <c r="X5" s="70">
        <f>V5/W5*10</f>
        <v>26.766403402187123</v>
      </c>
      <c r="Y5" s="66"/>
      <c r="Z5" s="64">
        <f aca="true" t="shared" si="8" ref="Z5:Z10">Y5*0.22</f>
        <v>0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12362</v>
      </c>
      <c r="K6" s="67">
        <f t="shared" si="3"/>
        <v>102.80249480249479</v>
      </c>
      <c r="L6" s="64">
        <f t="shared" si="4"/>
        <v>3955.84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87.28650137741046</v>
      </c>
      <c r="V6" s="68">
        <f>H6+L6+P6+T6</f>
        <v>5561.71</v>
      </c>
      <c r="W6" s="74">
        <v>2000</v>
      </c>
      <c r="X6" s="70">
        <f>V6/W6*10</f>
        <v>27.808549999999997</v>
      </c>
      <c r="Y6" s="73">
        <v>291</v>
      </c>
      <c r="Z6" s="64">
        <f t="shared" si="8"/>
        <v>64.02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1964</v>
      </c>
      <c r="D8" s="64">
        <f t="shared" si="0"/>
        <v>49.1</v>
      </c>
      <c r="E8" s="72">
        <v>500</v>
      </c>
      <c r="F8" s="73">
        <v>428</v>
      </c>
      <c r="G8" s="67">
        <f t="shared" si="1"/>
        <v>85.6</v>
      </c>
      <c r="H8" s="64">
        <f t="shared" si="2"/>
        <v>192.6</v>
      </c>
      <c r="I8" s="72">
        <v>8780</v>
      </c>
      <c r="J8" s="73">
        <v>4456</v>
      </c>
      <c r="K8" s="67">
        <f t="shared" si="3"/>
        <v>50.75170842824601</v>
      </c>
      <c r="L8" s="64">
        <f t="shared" si="4"/>
        <v>1425.92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124</v>
      </c>
      <c r="S8" s="67">
        <f>R8/Q8*100</f>
        <v>41.333333333333336</v>
      </c>
      <c r="T8" s="64">
        <f>R8*0.85</f>
        <v>105.39999999999999</v>
      </c>
      <c r="U8" s="68">
        <f t="shared" si="7"/>
        <v>48.55155279503106</v>
      </c>
      <c r="V8" s="68">
        <f>H8+L8+P8+T8</f>
        <v>2581.2599999999998</v>
      </c>
      <c r="W8" s="74">
        <v>1961</v>
      </c>
      <c r="X8" s="70">
        <f>V8/W8*10</f>
        <v>13.162978072412033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1970</v>
      </c>
      <c r="D9" s="83">
        <f t="shared" si="0"/>
        <v>78.8</v>
      </c>
      <c r="E9" s="84">
        <v>1100</v>
      </c>
      <c r="F9" s="108">
        <v>425</v>
      </c>
      <c r="G9" s="85">
        <f t="shared" si="1"/>
        <v>38.63636363636363</v>
      </c>
      <c r="H9" s="64">
        <f t="shared" si="2"/>
        <v>191.25</v>
      </c>
      <c r="I9" s="84">
        <v>4000</v>
      </c>
      <c r="J9" s="108">
        <v>5000</v>
      </c>
      <c r="K9" s="85">
        <f t="shared" si="3"/>
        <v>125</v>
      </c>
      <c r="L9" s="83">
        <f t="shared" si="4"/>
        <v>1600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100.23809523809524</v>
      </c>
      <c r="V9" s="87">
        <f>H9+L9+P9+T9</f>
        <v>2709.25</v>
      </c>
      <c r="W9" s="88">
        <v>930</v>
      </c>
      <c r="X9" s="89">
        <f>V9/W9*10</f>
        <v>29.131720430107528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9956</v>
      </c>
      <c r="D10" s="103">
        <f t="shared" si="0"/>
        <v>65.5</v>
      </c>
      <c r="E10" s="111">
        <f>SUM(E5:E9)</f>
        <v>4733</v>
      </c>
      <c r="F10" s="102">
        <f>SUM(F5:F9)</f>
        <v>3809</v>
      </c>
      <c r="G10" s="104">
        <f t="shared" si="1"/>
        <v>80.47749841538136</v>
      </c>
      <c r="H10" s="104">
        <f t="shared" si="2"/>
        <v>1714.05</v>
      </c>
      <c r="I10" s="101">
        <f>SUM(I5:I9)</f>
        <v>36760</v>
      </c>
      <c r="J10" s="102">
        <f>SUM(J5:J9)</f>
        <v>31543</v>
      </c>
      <c r="K10" s="112">
        <f t="shared" si="3"/>
        <v>85.80794341675735</v>
      </c>
      <c r="L10" s="103">
        <f t="shared" si="4"/>
        <v>10093.76</v>
      </c>
      <c r="M10" s="110">
        <f>SUM(M5:M9)</f>
        <v>34670</v>
      </c>
      <c r="N10" s="102">
        <f>SUM(N5:N9)</f>
        <v>23189</v>
      </c>
      <c r="O10" s="104">
        <f t="shared" si="5"/>
        <v>66.8849149120277</v>
      </c>
      <c r="P10" s="103">
        <f t="shared" si="6"/>
        <v>4174.0199999999995</v>
      </c>
      <c r="Q10" s="101">
        <f>SUM(Q5:Q9)</f>
        <v>300</v>
      </c>
      <c r="R10" s="114">
        <f>SUM(R8:R9)</f>
        <v>124</v>
      </c>
      <c r="S10" s="104">
        <f>SUM(S8:S9)</f>
        <v>41.333333333333336</v>
      </c>
      <c r="T10" s="103">
        <f>R10*0.85</f>
        <v>105.39999999999999</v>
      </c>
      <c r="U10" s="105">
        <f t="shared" si="7"/>
        <v>76.72338255103776</v>
      </c>
      <c r="V10" s="109">
        <f>SUM(V5:V9)</f>
        <v>16087.23</v>
      </c>
      <c r="W10" s="113">
        <f>SUM(W5:W9)</f>
        <v>6537</v>
      </c>
      <c r="X10" s="107">
        <f>V10/W10*10</f>
        <v>24.609499770536942</v>
      </c>
      <c r="Y10" s="102">
        <f>SUM(Y5:Y9)</f>
        <v>458</v>
      </c>
      <c r="Z10" s="103">
        <f t="shared" si="8"/>
        <v>100.76</v>
      </c>
    </row>
    <row r="14" ht="12" customHeight="1"/>
  </sheetData>
  <mergeCells count="13">
    <mergeCell ref="E3:H3"/>
    <mergeCell ref="I3:L3"/>
    <mergeCell ref="Y2:Z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2015-08-13T06:27:53Z</dcterms:modified>
  <cp:category/>
  <cp:version/>
  <cp:contentType/>
  <cp:contentStatus/>
</cp:coreProperties>
</file>