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3.11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<sst xmlns="http://schemas.openxmlformats.org/spreadsheetml/2006/main" count="163" uniqueCount="40">
  <si>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</si>
  <si>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</si>
  <si>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</si>
  <si>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</si>
  <si>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</si>
  <si>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</si>
  <si>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</si>
  <si>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</si>
  <si>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</si>
  <si>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</si>
  <si>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</si>
  <si>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</si>
  <si>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</si>
  <si>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</si>
  <si>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</si>
  <si>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</si>
  <si>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</si>
  <si>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</si>
  <si>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</si>
  <si>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</si>
  <si>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</si>
  <si>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</si>
  <si>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</si>
  <si>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</si>
  <si>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</si>
  <si>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</si>
  <si>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</si>
  <si>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</si>
  <si>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</si>
  <si>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</si>
  <si>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</si>
  <si>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</si>
  <si>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</si>
  <si>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</si>
  <si>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</si>
  <si>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</si>
  <si>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</si>
  <si>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</si>
  <si>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</si>
  <si>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03.11.2015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</si>
</sst>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4" fillId="0" borderId="4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34" t="s">
        <v>19</v>
      </c>
      <c r="Y2" s="135"/>
    </row>
    <row r="3" spans="1:25" ht="42.75" customHeight="1" thickBot="1">
      <c r="A3" s="143"/>
      <c r="B3" s="153"/>
      <c r="C3" s="137"/>
      <c r="D3" s="154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34" t="s">
        <v>19</v>
      </c>
      <c r="Y2" s="135"/>
    </row>
    <row r="3" spans="1:25" ht="42.75" customHeight="1" thickBot="1">
      <c r="A3" s="143"/>
      <c r="B3" s="153"/>
      <c r="C3" s="137"/>
      <c r="D3" s="154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34" t="s">
        <v>19</v>
      </c>
      <c r="Y2" s="135"/>
    </row>
    <row r="3" spans="1:25" ht="42.75" customHeight="1" thickBot="1">
      <c r="A3" s="143"/>
      <c r="B3" s="153"/>
      <c r="C3" s="137"/>
      <c r="D3" s="154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5" sqref="L15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7"/>
      <c r="AB1" s="137"/>
      <c r="AC1" s="137"/>
      <c r="AD1" s="137"/>
      <c r="AE1" s="137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42" t="s">
        <v>29</v>
      </c>
      <c r="AB2" s="142" t="s">
        <v>8</v>
      </c>
      <c r="AC2" s="142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43"/>
      <c r="AB3" s="143"/>
      <c r="AC3" s="143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44"/>
      <c r="AB4" s="144"/>
      <c r="AC4" s="144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2755</v>
      </c>
      <c r="D5" s="64">
        <f aca="true" t="shared" si="0" ref="D5:D10">C5/B5*100</f>
        <v>101.24954061006983</v>
      </c>
      <c r="E5" s="115">
        <v>122</v>
      </c>
      <c r="F5" s="116">
        <v>122</v>
      </c>
      <c r="G5" s="117">
        <f>F5*100/E5</f>
        <v>100</v>
      </c>
      <c r="H5" s="118">
        <v>1410</v>
      </c>
      <c r="I5" s="119">
        <f aca="true" t="shared" si="1" ref="I5:I10">H5/F5*10</f>
        <v>115.57377049180329</v>
      </c>
      <c r="J5" s="65">
        <v>1203</v>
      </c>
      <c r="K5" s="66">
        <v>1330</v>
      </c>
      <c r="L5" s="67">
        <f aca="true" t="shared" si="2" ref="L5:L10">K5/J5*100</f>
        <v>110.55694098088114</v>
      </c>
      <c r="M5" s="64">
        <f aca="true" t="shared" si="3" ref="M5:M10">K5*0.45</f>
        <v>598.5</v>
      </c>
      <c r="N5" s="65">
        <v>8955</v>
      </c>
      <c r="O5" s="184">
        <v>13175</v>
      </c>
      <c r="P5" s="67">
        <f aca="true" t="shared" si="4" ref="P5:P10">O5/N5*100</f>
        <v>147.1245114461195</v>
      </c>
      <c r="Q5" s="64">
        <f aca="true" t="shared" si="5" ref="Q5:Q10">O5*0.32</f>
        <v>4216</v>
      </c>
      <c r="R5" s="65">
        <v>5400</v>
      </c>
      <c r="S5" s="66">
        <v>9055</v>
      </c>
      <c r="T5" s="67">
        <f aca="true" t="shared" si="6" ref="T5:T10">S5/R5*100</f>
        <v>167.6851851851852</v>
      </c>
      <c r="U5" s="64">
        <f aca="true" t="shared" si="7" ref="U5:U10">S5*0.18</f>
        <v>1629.8999999999999</v>
      </c>
      <c r="V5" s="65"/>
      <c r="W5" s="66"/>
      <c r="X5" s="67"/>
      <c r="Y5" s="64"/>
      <c r="Z5" s="68">
        <f aca="true" t="shared" si="8" ref="Z5:Z10">(K5+O5+S5+W5)/(J5+N5+R5+V5)*100</f>
        <v>151.43334618845608</v>
      </c>
      <c r="AA5" s="68">
        <f>M5+Q5+U5+Y5</f>
        <v>6444.4</v>
      </c>
      <c r="AB5" s="69">
        <v>1646</v>
      </c>
      <c r="AC5" s="70">
        <f>AA5/AB5*10</f>
        <v>39.151883353584445</v>
      </c>
      <c r="AD5" s="65">
        <v>800</v>
      </c>
      <c r="AE5" s="64">
        <f aca="true" t="shared" si="9" ref="AE5:AE10">AD5*0.22</f>
        <v>176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150</v>
      </c>
      <c r="G6" s="120">
        <f>F6*100/E6</f>
        <v>100</v>
      </c>
      <c r="H6" s="121">
        <v>5500</v>
      </c>
      <c r="I6" s="122">
        <f t="shared" si="1"/>
        <v>366.66666666666663</v>
      </c>
      <c r="J6" s="72">
        <v>1430</v>
      </c>
      <c r="K6" s="73">
        <v>1515</v>
      </c>
      <c r="L6" s="67">
        <f t="shared" si="2"/>
        <v>105.94405594405593</v>
      </c>
      <c r="M6" s="64">
        <f t="shared" si="3"/>
        <v>681.75</v>
      </c>
      <c r="N6" s="72">
        <v>12025</v>
      </c>
      <c r="O6" s="73">
        <v>14636</v>
      </c>
      <c r="P6" s="67">
        <f t="shared" si="4"/>
        <v>121.71309771309771</v>
      </c>
      <c r="Q6" s="64">
        <f t="shared" si="5"/>
        <v>4683.52</v>
      </c>
      <c r="R6" s="72">
        <v>8325</v>
      </c>
      <c r="S6" s="73">
        <v>8700</v>
      </c>
      <c r="T6" s="67">
        <f t="shared" si="6"/>
        <v>104.5045045045045</v>
      </c>
      <c r="U6" s="64">
        <f t="shared" si="7"/>
        <v>1566</v>
      </c>
      <c r="V6" s="72"/>
      <c r="W6" s="73"/>
      <c r="X6" s="67"/>
      <c r="Y6" s="64"/>
      <c r="Z6" s="68">
        <f t="shared" si="8"/>
        <v>114.10009182736457</v>
      </c>
      <c r="AA6" s="68">
        <f>M6+Q6+U6+Y6</f>
        <v>6931.27</v>
      </c>
      <c r="AB6" s="74">
        <v>2000</v>
      </c>
      <c r="AC6" s="70">
        <f>AA6/AB6*10</f>
        <v>34.65635</v>
      </c>
      <c r="AD6" s="72">
        <v>700</v>
      </c>
      <c r="AE6" s="64">
        <f t="shared" si="9"/>
        <v>154</v>
      </c>
    </row>
    <row r="7" spans="1:51" s="109" customFormat="1" ht="39" customHeight="1">
      <c r="A7" s="102" t="s">
        <v>14</v>
      </c>
      <c r="B7" s="88">
        <v>2100</v>
      </c>
      <c r="C7" s="71">
        <v>792</v>
      </c>
      <c r="D7" s="103">
        <f t="shared" si="0"/>
        <v>37.714285714285715</v>
      </c>
      <c r="E7" s="72">
        <v>200</v>
      </c>
      <c r="F7" s="73">
        <v>122</v>
      </c>
      <c r="G7" s="120">
        <f>F7*100/E7</f>
        <v>61</v>
      </c>
      <c r="H7" s="121">
        <v>1000</v>
      </c>
      <c r="I7" s="122">
        <f t="shared" si="1"/>
        <v>81.96721311475409</v>
      </c>
      <c r="J7" s="88">
        <v>500</v>
      </c>
      <c r="K7" s="71">
        <v>588</v>
      </c>
      <c r="L7" s="67">
        <f t="shared" si="2"/>
        <v>117.6</v>
      </c>
      <c r="M7" s="64">
        <f t="shared" si="3"/>
        <v>264.6</v>
      </c>
      <c r="N7" s="88">
        <v>3000</v>
      </c>
      <c r="O7" s="104"/>
      <c r="P7" s="105">
        <f t="shared" si="4"/>
        <v>0</v>
      </c>
      <c r="Q7" s="64">
        <f t="shared" si="5"/>
        <v>0</v>
      </c>
      <c r="R7" s="88">
        <v>5000</v>
      </c>
      <c r="S7" s="71">
        <v>4190</v>
      </c>
      <c r="T7" s="67">
        <f t="shared" si="6"/>
        <v>83.8</v>
      </c>
      <c r="U7" s="64">
        <f t="shared" si="7"/>
        <v>754.1999999999999</v>
      </c>
      <c r="V7" s="88"/>
      <c r="W7" s="71"/>
      <c r="X7" s="105"/>
      <c r="Y7" s="103"/>
      <c r="Z7" s="68">
        <f t="shared" si="8"/>
        <v>56.21176470588235</v>
      </c>
      <c r="AA7" s="106">
        <f>M7+Q7+U7+Y7</f>
        <v>1018.8</v>
      </c>
      <c r="AB7" s="107"/>
      <c r="AC7" s="70"/>
      <c r="AD7" s="88"/>
      <c r="AE7" s="64">
        <f t="shared" si="9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3061</v>
      </c>
      <c r="D8" s="64">
        <f t="shared" si="0"/>
        <v>76.525</v>
      </c>
      <c r="E8" s="72">
        <v>547</v>
      </c>
      <c r="F8" s="73">
        <v>547</v>
      </c>
      <c r="G8" s="120">
        <f>F8*100/E8</f>
        <v>100</v>
      </c>
      <c r="H8" s="121">
        <v>14957</v>
      </c>
      <c r="I8" s="122">
        <f t="shared" si="1"/>
        <v>273.43692870201096</v>
      </c>
      <c r="J8" s="72">
        <v>500</v>
      </c>
      <c r="K8" s="73">
        <v>517</v>
      </c>
      <c r="L8" s="67">
        <f t="shared" si="2"/>
        <v>103.4</v>
      </c>
      <c r="M8" s="64">
        <f t="shared" si="3"/>
        <v>232.65</v>
      </c>
      <c r="N8" s="72">
        <v>8780</v>
      </c>
      <c r="O8" s="73">
        <v>8158</v>
      </c>
      <c r="P8" s="67">
        <f t="shared" si="4"/>
        <v>92.91571753986332</v>
      </c>
      <c r="Q8" s="64">
        <f t="shared" si="5"/>
        <v>2610.56</v>
      </c>
      <c r="R8" s="72">
        <v>10545</v>
      </c>
      <c r="S8" s="73">
        <v>14021</v>
      </c>
      <c r="T8" s="67">
        <f t="shared" si="6"/>
        <v>132.96348980559506</v>
      </c>
      <c r="U8" s="64">
        <f t="shared" si="7"/>
        <v>2523.7799999999997</v>
      </c>
      <c r="V8" s="72">
        <v>300</v>
      </c>
      <c r="W8" s="73">
        <v>293</v>
      </c>
      <c r="X8" s="67">
        <f>W8/V8*100</f>
        <v>97.66666666666667</v>
      </c>
      <c r="Y8" s="64">
        <f>W8*0.85</f>
        <v>249.04999999999998</v>
      </c>
      <c r="Z8" s="68">
        <f t="shared" si="8"/>
        <v>114.23105590062113</v>
      </c>
      <c r="AA8" s="68">
        <f>M8+Q8+U8+Y8</f>
        <v>5616.04</v>
      </c>
      <c r="AB8" s="74">
        <v>1961</v>
      </c>
      <c r="AC8" s="70">
        <f>AA8/AB8*10</f>
        <v>28.638653748087712</v>
      </c>
      <c r="AD8" s="72">
        <v>418</v>
      </c>
      <c r="AE8" s="64">
        <f t="shared" si="9"/>
        <v>91.96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>
        <v>78</v>
      </c>
      <c r="G9" s="123"/>
      <c r="H9" s="124">
        <v>625</v>
      </c>
      <c r="I9" s="125">
        <f t="shared" si="1"/>
        <v>80.12820512820512</v>
      </c>
      <c r="J9" s="77">
        <v>1100</v>
      </c>
      <c r="K9" s="79">
        <v>650</v>
      </c>
      <c r="L9" s="78">
        <f t="shared" si="2"/>
        <v>59.09090909090909</v>
      </c>
      <c r="M9" s="64">
        <f t="shared" si="3"/>
        <v>292.5</v>
      </c>
      <c r="N9" s="77">
        <v>4000</v>
      </c>
      <c r="O9" s="79">
        <v>6214</v>
      </c>
      <c r="P9" s="78">
        <f t="shared" si="4"/>
        <v>155.35000000000002</v>
      </c>
      <c r="Q9" s="76">
        <f t="shared" si="5"/>
        <v>1988.48</v>
      </c>
      <c r="R9" s="77">
        <v>5400</v>
      </c>
      <c r="S9" s="79">
        <v>7523</v>
      </c>
      <c r="T9" s="78">
        <f t="shared" si="6"/>
        <v>139.31481481481484</v>
      </c>
      <c r="U9" s="64">
        <f t="shared" si="7"/>
        <v>1354.1399999999999</v>
      </c>
      <c r="V9" s="77"/>
      <c r="W9" s="79"/>
      <c r="X9" s="78"/>
      <c r="Y9" s="76"/>
      <c r="Z9" s="80">
        <f t="shared" si="8"/>
        <v>137.01904761904763</v>
      </c>
      <c r="AA9" s="80">
        <f>M9+Q9+U9+Y9</f>
        <v>3635.12</v>
      </c>
      <c r="AB9" s="81">
        <v>930</v>
      </c>
      <c r="AC9" s="82">
        <f>AA9/AB9*10</f>
        <v>39.08731182795699</v>
      </c>
      <c r="AD9" s="77">
        <v>240</v>
      </c>
      <c r="AE9" s="76">
        <f t="shared" si="9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12777</v>
      </c>
      <c r="D10" s="92">
        <f t="shared" si="0"/>
        <v>84.05921052631578</v>
      </c>
      <c r="E10" s="90">
        <f>SUM(E5:E9)</f>
        <v>1019</v>
      </c>
      <c r="F10" s="91">
        <f>SUM(F5:F9)</f>
        <v>1019</v>
      </c>
      <c r="G10" s="99">
        <f>F10*100/E10</f>
        <v>100</v>
      </c>
      <c r="H10" s="126">
        <f>SUM(H5:H9)</f>
        <v>23492</v>
      </c>
      <c r="I10" s="127">
        <f t="shared" si="1"/>
        <v>230.5397448478901</v>
      </c>
      <c r="J10" s="98">
        <f>SUM(J5:J9)</f>
        <v>4733</v>
      </c>
      <c r="K10" s="91">
        <f>SUM(K5:K9)</f>
        <v>4600</v>
      </c>
      <c r="L10" s="93">
        <f t="shared" si="2"/>
        <v>97.18994295372913</v>
      </c>
      <c r="M10" s="93">
        <f t="shared" si="3"/>
        <v>2070</v>
      </c>
      <c r="N10" s="90">
        <f>SUM(N5:N9)</f>
        <v>36760</v>
      </c>
      <c r="O10" s="91">
        <f>SUM(O5:O9)</f>
        <v>42183</v>
      </c>
      <c r="P10" s="99">
        <f t="shared" si="4"/>
        <v>114.75244831338412</v>
      </c>
      <c r="Q10" s="92">
        <f t="shared" si="5"/>
        <v>13498.56</v>
      </c>
      <c r="R10" s="97">
        <f>SUM(R5:R9)</f>
        <v>34670</v>
      </c>
      <c r="S10" s="91">
        <f>SUM(S5:S9)</f>
        <v>43489</v>
      </c>
      <c r="T10" s="93">
        <f t="shared" si="6"/>
        <v>125.43697721372943</v>
      </c>
      <c r="U10" s="92">
        <f t="shared" si="7"/>
        <v>7828.0199999999995</v>
      </c>
      <c r="V10" s="90">
        <f>SUM(V5:V9)</f>
        <v>300</v>
      </c>
      <c r="W10" s="101">
        <f>SUM(W8:W9)</f>
        <v>293</v>
      </c>
      <c r="X10" s="93">
        <f>SUM(X8:X9)</f>
        <v>97.66666666666667</v>
      </c>
      <c r="Y10" s="92">
        <f>W10*0.85</f>
        <v>249.04999999999998</v>
      </c>
      <c r="Z10" s="94">
        <f t="shared" si="8"/>
        <v>118.44290702692805</v>
      </c>
      <c r="AA10" s="96">
        <f>SUM(AA5:AA9)</f>
        <v>23645.629999999997</v>
      </c>
      <c r="AB10" s="100">
        <f>SUM(AB5:AB9)</f>
        <v>6537</v>
      </c>
      <c r="AC10" s="128">
        <f>AA10/AB10*10</f>
        <v>36.17199020957625</v>
      </c>
      <c r="AD10" s="129">
        <f>SUM(AD5:AD9)</f>
        <v>2158</v>
      </c>
      <c r="AE10" s="127">
        <f t="shared" si="9"/>
        <v>474.76</v>
      </c>
    </row>
    <row r="14" ht="12" customHeight="1"/>
  </sheetData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2015-11-03T06:16:54Z</dcterms:modified>
  <cp:category/>
  <cp:version/>
  <cp:contentType/>
  <cp:contentStatus/>
</cp:coreProperties>
</file>