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065" windowHeight="11595"/>
  </bookViews>
  <sheets>
    <sheet name="04.11.15" sheetId="211" r:id="rId1"/>
  </sheets>
  <calcPr calcId="124519"/>
</workbook>
</file>

<file path=xl/calcChain.xml><?xml version="1.0" encoding="utf-8"?>
<calcChain xmlns="http://schemas.openxmlformats.org/spreadsheetml/2006/main">
  <c r="O3" i="211"/>
  <c r="O4"/>
  <c r="O5"/>
  <c r="O9" s="1"/>
  <c r="O6"/>
  <c r="O7"/>
  <c r="L9"/>
  <c r="N9" s="1"/>
  <c r="M9"/>
  <c r="K9"/>
  <c r="E9"/>
  <c r="G9" s="1"/>
  <c r="B9"/>
  <c r="F9"/>
  <c r="C9"/>
  <c r="D9"/>
  <c r="N8"/>
  <c r="N7"/>
  <c r="H7"/>
  <c r="I7"/>
  <c r="J7"/>
  <c r="G7"/>
  <c r="D7"/>
  <c r="N6"/>
  <c r="I6"/>
  <c r="J6" s="1"/>
  <c r="G6"/>
  <c r="D6"/>
  <c r="N5"/>
  <c r="H5"/>
  <c r="I5"/>
  <c r="J5"/>
  <c r="G5"/>
  <c r="D5"/>
  <c r="N4"/>
  <c r="H4"/>
  <c r="J4" s="1"/>
  <c r="I4"/>
  <c r="G4"/>
  <c r="D4"/>
  <c r="N3"/>
  <c r="H3"/>
  <c r="I3"/>
  <c r="J3"/>
  <c r="G3"/>
  <c r="D3"/>
  <c r="H9" l="1"/>
  <c r="J9" s="1"/>
</calcChain>
</file>

<file path=xl/sharedStrings.xml><?xml version="1.0" encoding="utf-8"?>
<sst xmlns="http://schemas.openxmlformats.org/spreadsheetml/2006/main" count="24" uniqueCount="23">
  <si>
    <t>Поголовье коров на отчетную дату</t>
  </si>
  <si>
    <t>Надой на 1 фуражную корову, кг</t>
  </si>
  <si>
    <t xml:space="preserve">     +/- к прошлому году, кг</t>
  </si>
  <si>
    <t>ЗАО "Доры"</t>
  </si>
  <si>
    <t>Итого</t>
  </si>
  <si>
    <t>Жирность молока</t>
  </si>
  <si>
    <t>Собственная реализация</t>
  </si>
  <si>
    <t xml:space="preserve">Поголовье коров 2014 год </t>
  </si>
  <si>
    <t>Надой на 1 фуражную корову 2014, кг</t>
  </si>
  <si>
    <t>Валовый надой молока, кг</t>
  </si>
  <si>
    <t>Валовый надой молока 2014,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</si>
  <si>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</si>
  <si>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</si>
  <si>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физическом весе 2014 , кг</t>
  </si>
  <si>
    <t>Реализовано молока в зачетном весе, кг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</si>
  <si>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</si>
  <si>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</si>
  <si>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ОАО "Совхоз               имени Кирова"</t>
  </si>
  <si>
    <t>ООО "Колхоз               "Заветы Ильича"</t>
  </si>
  <si>
    <t xml:space="preserve">          +/- к прошлому году, кг</t>
  </si>
  <si>
    <t xml:space="preserve">     +/- к прошлому году, гол.</t>
  </si>
  <si>
    <t>Наименование сельскохозяйственной организации</t>
  </si>
  <si>
    <t xml:space="preserve">Производство молока в сельскохозяйственных организациях  Лотошинского муниципального района на 4 ноября 2015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</si>
</sst>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">
    <numFmt numFmtId="172" formatCode="0.0"/>
  </numFmts>
  <fonts count="7">
    <font>
      <sz val="11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172" fontId="4" fillId="2" borderId="1" xfId="0" applyNumberFormat="1" applyFont="1" applyFill="1" applyBorder="1" applyAlignment="1">
      <alignment horizontal="center" vertical="center" wrapText="1"/>
    </xf>
    <xf numFmtId="172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72" fontId="4" fillId="3" borderId="1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172" fontId="4" fillId="2" borderId="8" xfId="0" applyNumberFormat="1" applyFont="1" applyFill="1" applyBorder="1" applyAlignment="1">
      <alignment horizontal="center" vertical="center" wrapText="1"/>
    </xf>
    <xf numFmtId="172" fontId="4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172" fontId="4" fillId="2" borderId="14" xfId="0" applyNumberFormat="1" applyFont="1" applyFill="1" applyBorder="1" applyAlignment="1">
      <alignment horizontal="center" vertical="center" wrapText="1"/>
    </xf>
    <xf numFmtId="172" fontId="4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72" fontId="2" fillId="2" borderId="3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workbookViewId="0">
      <selection activeCell="A4" sqref="A4"/>
    </sheetView>
  </sheetViews>
  <sheetFormatPr defaultRowHeight="15"/>
  <cols>
    <col min="1" max="1" width="19.7109375" customWidth="1"/>
    <col min="2" max="2" width="10.85546875" customWidth="1"/>
    <col min="3" max="3" width="9.28515625" customWidth="1"/>
    <col min="4" max="4" width="10.5703125" customWidth="1"/>
    <col min="5" max="5" width="9.7109375" customWidth="1"/>
    <col min="6" max="6" width="8.5703125" customWidth="1"/>
    <col min="7" max="7" width="9.42578125" customWidth="1"/>
    <col min="8" max="8" width="9.85546875" customWidth="1"/>
    <col min="9" max="9" width="10.42578125" customWidth="1"/>
    <col min="10" max="10" width="10.140625" customWidth="1"/>
    <col min="11" max="11" width="11.85546875" customWidth="1"/>
    <col min="12" max="12" width="11.42578125" customWidth="1"/>
    <col min="13" max="13" width="11.28515625" customWidth="1"/>
    <col min="14" max="14" width="9.85546875" customWidth="1"/>
    <col min="15" max="15" width="11.42578125" customWidth="1"/>
    <col min="16" max="16" width="8.85546875" customWidth="1"/>
  </cols>
  <sheetData>
    <row r="1" spans="1:16" ht="84" customHeight="1" thickBot="1">
      <c r="A1" s="36" t="s">
        <v>22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7"/>
    </row>
    <row r="2" spans="1:16" s="5" customFormat="1" ht="75.75" customHeight="1" thickBot="1">
      <c r="A2" s="6" t="s">
        <v>21</v>
      </c>
      <c r="B2" s="7" t="s">
        <v>0</v>
      </c>
      <c r="C2" s="7" t="s">
        <v>7</v>
      </c>
      <c r="D2" s="7" t="s">
        <v>20</v>
      </c>
      <c r="E2" s="7" t="s">
        <v>9</v>
      </c>
      <c r="F2" s="7" t="s">
        <v>10</v>
      </c>
      <c r="G2" s="7" t="s">
        <v>19</v>
      </c>
      <c r="H2" s="7" t="s">
        <v>1</v>
      </c>
      <c r="I2" s="7" t="s">
        <v>8</v>
      </c>
      <c r="J2" s="7" t="s">
        <v>2</v>
      </c>
      <c r="K2" s="7" t="s">
        <v>11</v>
      </c>
      <c r="L2" s="7" t="s">
        <v>12</v>
      </c>
      <c r="M2" s="7" t="s">
        <v>13</v>
      </c>
      <c r="N2" s="7" t="s">
        <v>2</v>
      </c>
      <c r="O2" s="8" t="s">
        <v>14</v>
      </c>
      <c r="P2" s="9" t="s">
        <v>5</v>
      </c>
    </row>
    <row r="3" spans="1:16" s="4" customFormat="1" ht="51.75" customHeight="1">
      <c r="A3" s="20" t="s">
        <v>15</v>
      </c>
      <c r="B3" s="15">
        <v>1000</v>
      </c>
      <c r="C3" s="16">
        <v>1140</v>
      </c>
      <c r="D3" s="16">
        <f t="shared" ref="D3:D9" si="0">B3-C3</f>
        <v>-140</v>
      </c>
      <c r="E3" s="16">
        <v>10461</v>
      </c>
      <c r="F3" s="16">
        <v>12120</v>
      </c>
      <c r="G3" s="16">
        <f t="shared" ref="G3:G9" si="1">E3-F3</f>
        <v>-1659</v>
      </c>
      <c r="H3" s="17">
        <f t="shared" ref="H3:I5" si="2">E3/B3</f>
        <v>10.461</v>
      </c>
      <c r="I3" s="17">
        <f t="shared" si="2"/>
        <v>10.631578947368421</v>
      </c>
      <c r="J3" s="17">
        <f t="shared" ref="J3:J9" si="3">H3-I3</f>
        <v>-0.17057894736842094</v>
      </c>
      <c r="K3" s="16">
        <v>342</v>
      </c>
      <c r="L3" s="16">
        <v>10803</v>
      </c>
      <c r="M3" s="16">
        <v>11801</v>
      </c>
      <c r="N3" s="16">
        <f t="shared" ref="N3:N9" si="4">L3-M3</f>
        <v>-998</v>
      </c>
      <c r="O3" s="18">
        <f>L3*P3/3.4</f>
        <v>12709.411764705883</v>
      </c>
      <c r="P3" s="19">
        <v>4</v>
      </c>
    </row>
    <row r="4" spans="1:16" s="4" customFormat="1" ht="51.75" customHeight="1">
      <c r="A4" s="21" t="s">
        <v>16</v>
      </c>
      <c r="B4" s="14">
        <v>1213</v>
      </c>
      <c r="C4" s="1">
        <v>1267</v>
      </c>
      <c r="D4" s="1">
        <f t="shared" si="0"/>
        <v>-54</v>
      </c>
      <c r="E4" s="1">
        <v>22614</v>
      </c>
      <c r="F4" s="1">
        <v>21359</v>
      </c>
      <c r="G4" s="1">
        <f t="shared" si="1"/>
        <v>1255</v>
      </c>
      <c r="H4" s="2">
        <f t="shared" si="2"/>
        <v>18.643033800494642</v>
      </c>
      <c r="I4" s="2">
        <f t="shared" si="2"/>
        <v>16.857932123125494</v>
      </c>
      <c r="J4" s="2">
        <f t="shared" si="3"/>
        <v>1.7851016773691484</v>
      </c>
      <c r="K4" s="1">
        <v>864</v>
      </c>
      <c r="L4" s="1">
        <v>21750</v>
      </c>
      <c r="M4" s="1">
        <v>20345</v>
      </c>
      <c r="N4" s="1">
        <f t="shared" si="4"/>
        <v>1405</v>
      </c>
      <c r="O4" s="3">
        <f>L4*P4/3.4</f>
        <v>27507.352941176472</v>
      </c>
      <c r="P4" s="12">
        <v>4.3</v>
      </c>
    </row>
    <row r="5" spans="1:16" s="4" customFormat="1" ht="33" customHeight="1">
      <c r="A5" s="21" t="s">
        <v>17</v>
      </c>
      <c r="B5" s="14">
        <v>900</v>
      </c>
      <c r="C5" s="1">
        <v>900</v>
      </c>
      <c r="D5" s="1">
        <f t="shared" si="0"/>
        <v>0</v>
      </c>
      <c r="E5" s="1">
        <v>12595</v>
      </c>
      <c r="F5" s="1">
        <v>12064</v>
      </c>
      <c r="G5" s="1">
        <f t="shared" si="1"/>
        <v>531</v>
      </c>
      <c r="H5" s="2">
        <f t="shared" si="2"/>
        <v>13.994444444444444</v>
      </c>
      <c r="I5" s="2">
        <f t="shared" si="2"/>
        <v>13.404444444444444</v>
      </c>
      <c r="J5" s="2">
        <f t="shared" si="3"/>
        <v>0.58999999999999986</v>
      </c>
      <c r="K5" s="1">
        <v>1306</v>
      </c>
      <c r="L5" s="1">
        <v>10487</v>
      </c>
      <c r="M5" s="1">
        <v>11029</v>
      </c>
      <c r="N5" s="1">
        <f t="shared" si="4"/>
        <v>-542</v>
      </c>
      <c r="O5" s="3">
        <f>L5*P5/3.4</f>
        <v>12337.64705882353</v>
      </c>
      <c r="P5" s="12">
        <v>4</v>
      </c>
    </row>
    <row r="6" spans="1:16" s="4" customFormat="1" ht="33" customHeight="1">
      <c r="A6" s="22" t="s">
        <v>3</v>
      </c>
      <c r="B6" s="23"/>
      <c r="C6" s="10">
        <v>275</v>
      </c>
      <c r="D6" s="10">
        <f t="shared" si="0"/>
        <v>-275</v>
      </c>
      <c r="E6" s="10"/>
      <c r="F6" s="10">
        <v>4141</v>
      </c>
      <c r="G6" s="10">
        <f t="shared" si="1"/>
        <v>-4141</v>
      </c>
      <c r="H6" s="11"/>
      <c r="I6" s="11">
        <f>F6/C6</f>
        <v>15.058181818181819</v>
      </c>
      <c r="J6" s="11">
        <f t="shared" si="3"/>
        <v>-15.058181818181819</v>
      </c>
      <c r="K6" s="10"/>
      <c r="L6" s="10"/>
      <c r="M6" s="10">
        <v>4023</v>
      </c>
      <c r="N6" s="10">
        <f t="shared" si="4"/>
        <v>-4023</v>
      </c>
      <c r="O6" s="11">
        <f>L6*P6/3.4</f>
        <v>0</v>
      </c>
      <c r="P6" s="13"/>
    </row>
    <row r="7" spans="1:16" s="4" customFormat="1" ht="33" customHeight="1">
      <c r="A7" s="21" t="s">
        <v>18</v>
      </c>
      <c r="B7" s="14">
        <v>560</v>
      </c>
      <c r="C7" s="1">
        <v>559</v>
      </c>
      <c r="D7" s="1">
        <f t="shared" si="0"/>
        <v>1</v>
      </c>
      <c r="E7" s="1">
        <v>7106</v>
      </c>
      <c r="F7" s="1">
        <v>6604</v>
      </c>
      <c r="G7" s="1">
        <f t="shared" si="1"/>
        <v>502</v>
      </c>
      <c r="H7" s="2">
        <f>E7/B7</f>
        <v>12.689285714285715</v>
      </c>
      <c r="I7" s="2">
        <f>F7/C7</f>
        <v>11.813953488372093</v>
      </c>
      <c r="J7" s="2">
        <f t="shared" si="3"/>
        <v>0.87533222591362225</v>
      </c>
      <c r="K7" s="1">
        <v>410</v>
      </c>
      <c r="L7" s="1">
        <v>6693</v>
      </c>
      <c r="M7" s="1">
        <v>6354</v>
      </c>
      <c r="N7" s="1">
        <f t="shared" si="4"/>
        <v>339</v>
      </c>
      <c r="O7" s="3">
        <f>L7*P7/3.4</f>
        <v>8070.9705882352937</v>
      </c>
      <c r="P7" s="12">
        <v>4.0999999999999996</v>
      </c>
    </row>
    <row r="8" spans="1:16" s="4" customFormat="1" ht="33" customHeight="1" thickBot="1">
      <c r="A8" s="26" t="s">
        <v>6</v>
      </c>
      <c r="B8" s="35"/>
      <c r="C8" s="28"/>
      <c r="D8" s="27"/>
      <c r="E8" s="27"/>
      <c r="F8" s="28"/>
      <c r="G8" s="27"/>
      <c r="H8" s="29"/>
      <c r="I8" s="29"/>
      <c r="J8" s="29"/>
      <c r="K8" s="27"/>
      <c r="L8" s="27">
        <v>802</v>
      </c>
      <c r="M8" s="28"/>
      <c r="N8" s="27">
        <f t="shared" si="4"/>
        <v>802</v>
      </c>
      <c r="O8" s="30">
        <v>802</v>
      </c>
      <c r="P8" s="31"/>
    </row>
    <row r="9" spans="1:16" s="25" customFormat="1" ht="33" customHeight="1" thickBot="1">
      <c r="A9" s="24" t="s">
        <v>4</v>
      </c>
      <c r="B9" s="32">
        <f>SUM(B3:B7)</f>
        <v>3673</v>
      </c>
      <c r="C9" s="32">
        <f>SUM(C3:C7)</f>
        <v>4141</v>
      </c>
      <c r="D9" s="32">
        <f t="shared" si="0"/>
        <v>-468</v>
      </c>
      <c r="E9" s="32">
        <f>SUM(E3:E8)</f>
        <v>52776</v>
      </c>
      <c r="F9" s="32">
        <f>SUM(F3:F8)</f>
        <v>56288</v>
      </c>
      <c r="G9" s="32">
        <f t="shared" si="1"/>
        <v>-3512</v>
      </c>
      <c r="H9" s="33">
        <f>E9/B9</f>
        <v>14.368635992376804</v>
      </c>
      <c r="I9" s="32">
        <v>13.6</v>
      </c>
      <c r="J9" s="33">
        <f t="shared" si="3"/>
        <v>0.76863599237680447</v>
      </c>
      <c r="K9" s="32">
        <f>SUM(K3:K8)</f>
        <v>2922</v>
      </c>
      <c r="L9" s="32">
        <f>SUM(L3:L8)</f>
        <v>50535</v>
      </c>
      <c r="M9" s="32">
        <f>SUM(M3:M8)</f>
        <v>53552</v>
      </c>
      <c r="N9" s="32">
        <f t="shared" si="4"/>
        <v>-3017</v>
      </c>
      <c r="O9" s="33">
        <f>SUM(O3:O8)</f>
        <v>61427.382352941182</v>
      </c>
      <c r="P9" s="34">
        <v>4.0999999999999996</v>
      </c>
    </row>
  </sheetData>
  <mergeCells count="1">
    <mergeCell ref="A1:P1"/>
  </mergeCells>
  <phoneticPr fontId="0" type="noConversion"/>
  <pageMargins left="0" right="0" top="0" bottom="0" header="0.31496062992125984" footer="0.31496062992125984"/>
  <pageSetup paperSize="9" scale="82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04.11.15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А.А.</dc:creator>
  <cp:lastModifiedBy>Белковский А.Н.</cp:lastModifiedBy>
  <cp:lastPrinted>2015-10-22T13:51:48Z</cp:lastPrinted>
  <dcterms:created xsi:type="dcterms:W3CDTF">2014-09-03T05:37:13Z</dcterms:created>
  <dcterms:modified xsi:type="dcterms:W3CDTF">2015-11-05T10:56:28Z</dcterms:modified>
</cp:coreProperties>
</file>