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7"/>
  </bookViews>
  <sheets>
    <sheet name="1.03." sheetId="1" r:id="rId1"/>
    <sheet name="2.03." sheetId="2" r:id="rId2"/>
    <sheet name="3.03." sheetId="3" r:id="rId3"/>
    <sheet name="4.03." sheetId="4" r:id="rId4"/>
    <sheet name="5.03." sheetId="5" r:id="rId5"/>
    <sheet name="6.03." sheetId="6" r:id="rId6"/>
    <sheet name="7.08." sheetId="7" r:id="rId7"/>
    <sheet name="8.03." sheetId="8" r:id="rId8"/>
    <sheet name="9.03." sheetId="9" r:id="rId9"/>
    <sheet name="10.03." sheetId="10" r:id="rId10"/>
    <sheet name="11.03." sheetId="11" r:id="rId11"/>
    <sheet name="12.03." sheetId="12" r:id="rId12"/>
    <sheet name="13.03" sheetId="13" r:id="rId13"/>
    <sheet name="14.03." sheetId="14" r:id="rId14"/>
    <sheet name="15.03." sheetId="15" r:id="rId15"/>
    <sheet name="16" sheetId="16" r:id="rId16"/>
    <sheet name="17" sheetId="17" r:id="rId17"/>
    <sheet name="18" sheetId="18" r:id="rId18"/>
    <sheet name="19" sheetId="19" r:id="rId19"/>
    <sheet name="22" sheetId="20" r:id="rId20"/>
    <sheet name="24" sheetId="21" r:id="rId21"/>
    <sheet name="25" sheetId="22" r:id="rId22"/>
    <sheet name="26" sheetId="23" r:id="rId23"/>
    <sheet name="29" sheetId="24" r:id="rId24"/>
    <sheet name="30" sheetId="25" r:id="rId25"/>
    <sheet name="31" sheetId="26" r:id="rId26"/>
    <sheet name="Лист3" sheetId="27" r:id="rId27"/>
  </sheets>
  <definedNames/>
  <calcPr fullCalcOnLoad="1"/>
</workbook>
</file>

<file path=xl/sharedStrings.xml><?xml version="1.0" encoding="utf-8"?>
<sst xmlns="http://schemas.openxmlformats.org/spreadsheetml/2006/main" count="631" uniqueCount="68">
  <si>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</si>
  <si>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</si>
  <si>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</si>
  <si>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Валовый надой молока, тонн</t>
  </si>
  <si>
    <t>Надой на 1 фуражную корову, кг</t>
  </si>
  <si>
    <t xml:space="preserve">     +/- к прошлому году, кг</t>
  </si>
  <si>
    <t>Выпоено телятам молока в физическом весе, тонн</t>
  </si>
  <si>
    <t>Реализовано молока в физическом весе, тонн</t>
  </si>
  <si>
    <t>ООО "РусМолоко" отд. Яровое</t>
  </si>
  <si>
    <t>ООО "РусМолоко" отд. Вешние воды</t>
  </si>
  <si>
    <t>ОАО "Совхоз имени Кирова"</t>
  </si>
  <si>
    <t>ЗАО "Доры"</t>
  </si>
  <si>
    <t>ООО "Колхоз Заветы Ильича"</t>
  </si>
  <si>
    <t>Итого</t>
  </si>
  <si>
    <t xml:space="preserve">Производство молока в сельскохозяйственных организациях Лотошинского муниципального района </t>
  </si>
  <si>
    <t>Реализовано молока в зачетном весе, тонн</t>
  </si>
  <si>
    <t>Жирность молока</t>
  </si>
  <si>
    <t>Собственная реализация</t>
  </si>
  <si>
    <t xml:space="preserve">Поголовье коров 2014 год </t>
  </si>
  <si>
    <t>Валовый надой молока 2014, тонн</t>
  </si>
  <si>
    <t>Надой на 1 фуражную корову 2014, кг</t>
  </si>
  <si>
    <t>Реализовано молока в физическом весе 2014 , тонн</t>
  </si>
  <si>
    <t>на 16 марта  2015</t>
  </si>
  <si>
    <t>на 17 марта  2015</t>
  </si>
  <si>
    <t>на 18 марта  2015</t>
  </si>
  <si>
    <t>на 19 марта  2015</t>
  </si>
  <si>
    <t>на 22  марта  2015</t>
  </si>
  <si>
    <t>на 24  марта  2015</t>
  </si>
  <si>
    <t>на 25  марта  2015</t>
  </si>
  <si>
    <t>на 26 марта  2015</t>
  </si>
  <si>
    <t>на 29 марта  2015</t>
  </si>
  <si>
    <t>на 30 марта  2015</t>
  </si>
  <si>
    <t>на 31 марта  2015</t>
  </si>
  <si>
    <t>ООО "Корпорация "Агрохолдинг Русмолоко", отд. Яровое</t>
  </si>
  <si>
    <t>ООО "Корпорация "Агрохолдинг Русмолоко", отд. Вешние воды</t>
  </si>
  <si>
    <t>Наименование сельскохозяйственной организации</t>
  </si>
  <si>
    <t xml:space="preserve">Поголовье коров           2015 год </t>
  </si>
  <si>
    <t xml:space="preserve"> +/- к прошлому году, кг</t>
  </si>
  <si>
    <t>Валовый надой молока, кг</t>
  </si>
  <si>
    <t>Валовый надой молока 2015, кг</t>
  </si>
  <si>
    <t>Надой     на 1 фуражную корову, кг</t>
  </si>
  <si>
    <t>Надой        на 1 фуражную корову 2015,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</si>
  <si>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</si>
  <si>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</si>
  <si>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2015 , кг</t>
  </si>
  <si>
    <t>Реализовано молока в зачетном весе, кг</t>
  </si>
  <si>
    <t>Жирность молока,   %</t>
  </si>
  <si>
    <t>ООО "РусМолоко" отд."Яровое"</t>
  </si>
  <si>
    <t>ООО "РусМолоко" отд."Вешние  воды"</t>
  </si>
  <si>
    <t>ОАО "Совхоз               имени Кирова"</t>
  </si>
  <si>
    <t>ООО "Колхоз               "Заветы Ильича"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</si>
  <si>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</si>
  <si>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1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</si>
  <si>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2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</si>
  <si>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3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</si>
  <si>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4 марта 2016 года                                                                                                                                            </t>
  </si>
  <si>
    <t>.</t>
  </si>
  <si>
    <t xml:space="preserve">Производство молока в сельскохозяйственных организациях  Лотошинского муниципального района на 5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</si>
  <si>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6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</si>
  <si>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8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</si>
  <si>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9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</si>
  <si>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7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</si>
  <si>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11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</si>
  <si>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10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</si>
  <si>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12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</si>
  <si>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13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</si>
  <si>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14 марта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</si>
  <si>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15 марта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</si>
</sst>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  <numFmt numFmtId="165" formatCode="0.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5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5" fontId="2" fillId="25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4" borderId="18" xfId="0" applyFont="1" applyFill="1" applyBorder="1" applyAlignment="1">
      <alignment horizontal="center" vertical="center" wrapText="1"/>
    </xf>
    <xf numFmtId="165" fontId="4" fillId="24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5" fontId="4" fillId="24" borderId="21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5" fontId="2" fillId="24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24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165" fontId="4" fillId="24" borderId="24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="95" zoomScaleNormal="95" zoomScalePageLayoutView="0" workbookViewId="0" topLeftCell="A1">
      <selection activeCell="N7" sqref="N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24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12166</v>
      </c>
      <c r="F3" s="12">
        <v>11428</v>
      </c>
      <c r="G3" s="12">
        <f aca="true" t="shared" si="1" ref="G3:G8">E3-F3</f>
        <v>738</v>
      </c>
      <c r="H3" s="13">
        <f>E3/B3</f>
        <v>12.166</v>
      </c>
      <c r="I3" s="13">
        <f>F3/C3</f>
        <v>10.417502278942571</v>
      </c>
      <c r="J3" s="13">
        <f aca="true" t="shared" si="2" ref="J3:J8">H3-I3</f>
        <v>1.7484977210574293</v>
      </c>
      <c r="K3" s="12">
        <v>428</v>
      </c>
      <c r="L3" s="12">
        <v>11738</v>
      </c>
      <c r="M3" s="12">
        <v>12396</v>
      </c>
      <c r="N3" s="12">
        <f aca="true" t="shared" si="3" ref="N3:N8">L3-M3</f>
        <v>-658</v>
      </c>
      <c r="O3" s="14">
        <f>L3*P3/3.4</f>
        <v>14499.882352941177</v>
      </c>
      <c r="P3" s="15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24922</v>
      </c>
      <c r="F4" s="12">
        <v>19501</v>
      </c>
      <c r="G4" s="12">
        <f t="shared" si="1"/>
        <v>5421</v>
      </c>
      <c r="H4" s="13">
        <f>E4/B4</f>
        <v>20.768333333333334</v>
      </c>
      <c r="I4" s="13">
        <f>F4/C4</f>
        <v>16.07666941467436</v>
      </c>
      <c r="J4" s="13">
        <f t="shared" si="2"/>
        <v>4.691663918658975</v>
      </c>
      <c r="K4" s="12">
        <v>772</v>
      </c>
      <c r="L4" s="12">
        <v>24150</v>
      </c>
      <c r="M4" s="12">
        <v>18865</v>
      </c>
      <c r="N4" s="12">
        <f t="shared" si="3"/>
        <v>5285</v>
      </c>
      <c r="O4" s="14">
        <f>L4*P4/3.4</f>
        <v>27701.470588235294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 t="shared" si="0"/>
        <v>0</v>
      </c>
      <c r="E5" s="12">
        <v>13604</v>
      </c>
      <c r="F5" s="12">
        <v>15983</v>
      </c>
      <c r="G5" s="12">
        <f t="shared" si="1"/>
        <v>-2379</v>
      </c>
      <c r="H5" s="13">
        <v>14.6</v>
      </c>
      <c r="I5" s="13">
        <v>14.6</v>
      </c>
      <c r="J5" s="13">
        <f t="shared" si="2"/>
        <v>0</v>
      </c>
      <c r="K5" s="12">
        <v>908</v>
      </c>
      <c r="L5" s="12">
        <v>11920</v>
      </c>
      <c r="M5" s="12">
        <v>12242</v>
      </c>
      <c r="N5" s="12">
        <f t="shared" si="3"/>
        <v>-322</v>
      </c>
      <c r="O5" s="14">
        <f>L5*P5/3.4</f>
        <v>13743.058823529413</v>
      </c>
      <c r="P5" s="15">
        <v>3.92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 t="shared" si="0"/>
        <v>0</v>
      </c>
      <c r="E6" s="12">
        <v>9139</v>
      </c>
      <c r="F6" s="12">
        <v>7060</v>
      </c>
      <c r="G6" s="12">
        <f t="shared" si="1"/>
        <v>2079</v>
      </c>
      <c r="H6" s="13">
        <v>16.9</v>
      </c>
      <c r="I6" s="13">
        <v>16.9</v>
      </c>
      <c r="J6" s="13">
        <f t="shared" si="2"/>
        <v>0</v>
      </c>
      <c r="K6" s="12">
        <v>715</v>
      </c>
      <c r="L6" s="12">
        <v>8422</v>
      </c>
      <c r="M6" s="12">
        <v>9123</v>
      </c>
      <c r="N6" s="12">
        <f t="shared" si="3"/>
        <v>-701</v>
      </c>
      <c r="O6" s="14">
        <f>L6*P6/3.4</f>
        <v>10155.941176470587</v>
      </c>
      <c r="P6" s="15">
        <v>4.1</v>
      </c>
    </row>
    <row r="7" spans="1:16" s="16" customFormat="1" ht="42.75" customHeight="1" thickBot="1">
      <c r="A7" s="29" t="s">
        <v>51</v>
      </c>
      <c r="B7" s="12"/>
      <c r="C7" s="12"/>
      <c r="D7" s="12"/>
      <c r="E7" s="12"/>
      <c r="F7" s="12"/>
      <c r="G7" s="12"/>
      <c r="H7" s="33"/>
      <c r="I7" s="13"/>
      <c r="J7" s="13"/>
      <c r="K7" s="12"/>
      <c r="L7" s="12">
        <v>776</v>
      </c>
      <c r="M7" s="12"/>
      <c r="N7" s="12">
        <f t="shared" si="3"/>
        <v>776</v>
      </c>
      <c r="O7" s="14">
        <v>776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2">
        <f t="shared" si="0"/>
        <v>-110</v>
      </c>
      <c r="E8" s="11">
        <f>SUM(E3:E7)</f>
        <v>59831</v>
      </c>
      <c r="F8" s="11">
        <f>SUM(F3:F6)</f>
        <v>53972</v>
      </c>
      <c r="G8" s="12">
        <f t="shared" si="1"/>
        <v>5859</v>
      </c>
      <c r="H8" s="13">
        <v>16.3</v>
      </c>
      <c r="I8" s="13">
        <f>E8/B8</f>
        <v>16.347267759562843</v>
      </c>
      <c r="J8" s="13">
        <f t="shared" si="2"/>
        <v>-0.04726775956284257</v>
      </c>
      <c r="K8" s="12">
        <f>SUM(K3:K7)</f>
        <v>2823</v>
      </c>
      <c r="L8" s="11">
        <f>SUM(L3:L7)</f>
        <v>57006</v>
      </c>
      <c r="M8" s="11">
        <f>SUM(M3:M7)</f>
        <v>52626</v>
      </c>
      <c r="N8" s="12">
        <f t="shared" si="3"/>
        <v>4380</v>
      </c>
      <c r="O8" s="17">
        <f>SUM(O3:O6)</f>
        <v>66100.35294117648</v>
      </c>
      <c r="P8" s="13">
        <v>3.9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zoomScale="95" zoomScaleNormal="95" zoomScalePageLayoutView="0" workbookViewId="0" topLeftCell="A1">
      <selection activeCell="J13" sqref="J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/>
      <c r="F3" s="12">
        <v>13317</v>
      </c>
      <c r="G3" s="12">
        <f aca="true" t="shared" si="1" ref="G3:G8">E3-F3</f>
        <v>-13317</v>
      </c>
      <c r="H3" s="13"/>
      <c r="I3" s="13">
        <f aca="true" t="shared" si="2" ref="I3:I8">F3/C3</f>
        <v>12.13947128532361</v>
      </c>
      <c r="J3" s="13">
        <f aca="true" t="shared" si="3" ref="J3:J8">H3-I3</f>
        <v>-12.13947128532361</v>
      </c>
      <c r="K3" s="12"/>
      <c r="L3" s="12"/>
      <c r="M3" s="12">
        <v>12515</v>
      </c>
      <c r="N3" s="12">
        <f aca="true" t="shared" si="4" ref="N3:N8">L3-M3</f>
        <v>-12515</v>
      </c>
      <c r="O3" s="14">
        <f>L3*P3/3.4</f>
        <v>0</v>
      </c>
      <c r="P3" s="15"/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/>
      <c r="F4" s="12">
        <v>20386</v>
      </c>
      <c r="G4" s="12">
        <f t="shared" si="1"/>
        <v>-20386</v>
      </c>
      <c r="H4" s="13"/>
      <c r="I4" s="13">
        <f t="shared" si="2"/>
        <v>16.80626545754328</v>
      </c>
      <c r="J4" s="13">
        <f t="shared" si="3"/>
        <v>-16.80626545754328</v>
      </c>
      <c r="K4" s="12"/>
      <c r="L4" s="12"/>
      <c r="M4" s="12">
        <v>19690</v>
      </c>
      <c r="N4" s="12">
        <f t="shared" si="4"/>
        <v>-19690</v>
      </c>
      <c r="O4" s="14">
        <f>L4*P4/3.4</f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12860</v>
      </c>
      <c r="G5" s="12">
        <f t="shared" si="1"/>
        <v>-12860</v>
      </c>
      <c r="H5" s="13"/>
      <c r="I5" s="13">
        <f t="shared" si="2"/>
        <v>14.28888888888889</v>
      </c>
      <c r="J5" s="13">
        <f t="shared" si="3"/>
        <v>-14.28888888888889</v>
      </c>
      <c r="K5" s="12"/>
      <c r="L5" s="12"/>
      <c r="M5" s="12">
        <v>11607</v>
      </c>
      <c r="N5" s="12">
        <f t="shared" si="4"/>
        <v>-11607</v>
      </c>
      <c r="O5" s="14">
        <f>L5*P5/3.4</f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9879</v>
      </c>
      <c r="G6" s="12">
        <f t="shared" si="1"/>
        <v>-9879</v>
      </c>
      <c r="H6" s="13"/>
      <c r="I6" s="13">
        <f t="shared" si="2"/>
        <v>17.64107142857143</v>
      </c>
      <c r="J6" s="13">
        <f t="shared" si="3"/>
        <v>-17.64107142857143</v>
      </c>
      <c r="K6" s="12"/>
      <c r="L6" s="12"/>
      <c r="M6" s="12">
        <v>9313</v>
      </c>
      <c r="N6" s="12">
        <f t="shared" si="4"/>
        <v>-9313</v>
      </c>
      <c r="O6" s="14">
        <f>L6*P6/3.4</f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>
        <v>572</v>
      </c>
      <c r="N7" s="12">
        <f t="shared" si="4"/>
        <v>-572</v>
      </c>
      <c r="O7" s="14">
        <f>L7*P7/3.4</f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/>
      <c r="F8" s="11">
        <f>SUM(F3:F6)</f>
        <v>56442</v>
      </c>
      <c r="G8" s="12">
        <f t="shared" si="1"/>
        <v>-56442</v>
      </c>
      <c r="H8" s="13"/>
      <c r="I8" s="13">
        <f t="shared" si="2"/>
        <v>14.97135278514589</v>
      </c>
      <c r="J8" s="13">
        <f t="shared" si="3"/>
        <v>-14.97135278514589</v>
      </c>
      <c r="K8" s="12"/>
      <c r="L8" s="11"/>
      <c r="M8" s="11">
        <f>SUM(M3:M7)</f>
        <v>53697</v>
      </c>
      <c r="N8" s="12">
        <f t="shared" si="4"/>
        <v>-53697</v>
      </c>
      <c r="O8" s="14"/>
      <c r="P8" s="13"/>
    </row>
    <row r="9" ht="15">
      <c r="O9" s="17">
        <f>SUM(O3:O8)</f>
        <v>0</v>
      </c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zoomScale="95" zoomScaleNormal="95" zoomScalePageLayoutView="0" workbookViewId="0" topLeftCell="A1">
      <selection activeCell="F3" sqref="F3:F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/>
      <c r="F3" s="12">
        <v>12941</v>
      </c>
      <c r="G3" s="12">
        <f aca="true" t="shared" si="1" ref="G3:G8">E3-F3</f>
        <v>-12941</v>
      </c>
      <c r="H3" s="13"/>
      <c r="I3" s="13">
        <f aca="true" t="shared" si="2" ref="I3:I8">F3/C3</f>
        <v>11.796718322698268</v>
      </c>
      <c r="J3" s="13">
        <f aca="true" t="shared" si="3" ref="J3:J8">H3-I3</f>
        <v>-11.796718322698268</v>
      </c>
      <c r="K3" s="12"/>
      <c r="L3" s="12"/>
      <c r="M3" s="12">
        <v>12499</v>
      </c>
      <c r="N3" s="12">
        <f aca="true" t="shared" si="4" ref="N3:N8">L3-M3</f>
        <v>-12499</v>
      </c>
      <c r="O3" s="14">
        <f>L3*P3/3.4</f>
        <v>0</v>
      </c>
      <c r="P3" s="15"/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/>
      <c r="F4" s="12">
        <v>20149</v>
      </c>
      <c r="G4" s="12">
        <f t="shared" si="1"/>
        <v>-20149</v>
      </c>
      <c r="H4" s="13"/>
      <c r="I4" s="13">
        <f t="shared" si="2"/>
        <v>16.61088211046991</v>
      </c>
      <c r="J4" s="13">
        <f t="shared" si="3"/>
        <v>-16.61088211046991</v>
      </c>
      <c r="K4" s="12"/>
      <c r="L4" s="12"/>
      <c r="M4" s="12">
        <v>19175</v>
      </c>
      <c r="N4" s="12">
        <f t="shared" si="4"/>
        <v>-19175</v>
      </c>
      <c r="O4" s="14">
        <f>L4*P4/3.4</f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12977</v>
      </c>
      <c r="G5" s="12">
        <f t="shared" si="1"/>
        <v>-12977</v>
      </c>
      <c r="H5" s="13"/>
      <c r="I5" s="13">
        <f t="shared" si="2"/>
        <v>14.418888888888889</v>
      </c>
      <c r="J5" s="13">
        <f t="shared" si="3"/>
        <v>-14.418888888888889</v>
      </c>
      <c r="K5" s="12"/>
      <c r="L5" s="12"/>
      <c r="M5" s="12">
        <v>11477</v>
      </c>
      <c r="N5" s="12">
        <f t="shared" si="4"/>
        <v>-11477</v>
      </c>
      <c r="O5" s="14">
        <f>L5*P5/3.4</f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9704</v>
      </c>
      <c r="G6" s="12">
        <f t="shared" si="1"/>
        <v>-9704</v>
      </c>
      <c r="H6" s="13"/>
      <c r="I6" s="13">
        <f t="shared" si="2"/>
        <v>17.32857142857143</v>
      </c>
      <c r="J6" s="13">
        <f t="shared" si="3"/>
        <v>-17.32857142857143</v>
      </c>
      <c r="K6" s="12"/>
      <c r="L6" s="12"/>
      <c r="M6" s="12">
        <v>9133</v>
      </c>
      <c r="N6" s="12">
        <f t="shared" si="4"/>
        <v>-9133</v>
      </c>
      <c r="O6" s="14">
        <f>L6*P6/3.4</f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>
        <v>770</v>
      </c>
      <c r="N7" s="12">
        <f t="shared" si="4"/>
        <v>-770</v>
      </c>
      <c r="O7" s="14">
        <f>L7*P7/3.4</f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/>
      <c r="F8" s="11">
        <f>SUM(F3:F6)</f>
        <v>55771</v>
      </c>
      <c r="G8" s="12">
        <f t="shared" si="1"/>
        <v>-55771</v>
      </c>
      <c r="H8" s="13"/>
      <c r="I8" s="13">
        <f t="shared" si="2"/>
        <v>14.793368700265251</v>
      </c>
      <c r="J8" s="13">
        <f t="shared" si="3"/>
        <v>-14.793368700265251</v>
      </c>
      <c r="K8" s="12"/>
      <c r="L8" s="11"/>
      <c r="M8" s="11">
        <f>SUM(M3:M7)</f>
        <v>53054</v>
      </c>
      <c r="N8" s="12">
        <f t="shared" si="4"/>
        <v>-53054</v>
      </c>
      <c r="O8" s="14"/>
      <c r="P8" s="13"/>
    </row>
    <row r="9" ht="15">
      <c r="O9" s="17">
        <f>SUM(O3:O8)</f>
        <v>0</v>
      </c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R16"/>
  <sheetViews>
    <sheetView zoomScale="95" zoomScaleNormal="95" zoomScalePageLayoutView="0" workbookViewId="0" topLeftCell="A1">
      <selection activeCell="P9" sqref="P9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/>
      <c r="F3" s="12">
        <v>12941</v>
      </c>
      <c r="G3" s="12">
        <f aca="true" t="shared" si="1" ref="G3:G8">E3-F3</f>
        <v>-12941</v>
      </c>
      <c r="H3" s="13"/>
      <c r="I3" s="13">
        <f aca="true" t="shared" si="2" ref="I3:I8">F3/C3</f>
        <v>11.796718322698268</v>
      </c>
      <c r="J3" s="13">
        <f aca="true" t="shared" si="3" ref="J3:J8">H3-I3</f>
        <v>-11.796718322698268</v>
      </c>
      <c r="K3" s="12"/>
      <c r="L3" s="12"/>
      <c r="M3" s="12">
        <v>12499</v>
      </c>
      <c r="N3" s="12">
        <f aca="true" t="shared" si="4" ref="N3:N8">L3-M3</f>
        <v>-12499</v>
      </c>
      <c r="O3" s="14">
        <f>L3*P3/3.4</f>
        <v>0</v>
      </c>
      <c r="P3" s="15"/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/>
      <c r="F4" s="12">
        <v>20149</v>
      </c>
      <c r="G4" s="12">
        <f t="shared" si="1"/>
        <v>-20149</v>
      </c>
      <c r="H4" s="13"/>
      <c r="I4" s="13">
        <f t="shared" si="2"/>
        <v>16.61088211046991</v>
      </c>
      <c r="J4" s="13">
        <f t="shared" si="3"/>
        <v>-16.61088211046991</v>
      </c>
      <c r="K4" s="12"/>
      <c r="L4" s="12"/>
      <c r="M4" s="12">
        <v>19175</v>
      </c>
      <c r="N4" s="12">
        <f t="shared" si="4"/>
        <v>-19175</v>
      </c>
      <c r="O4" s="14">
        <f>L4*P4/3.4</f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12977</v>
      </c>
      <c r="G5" s="12">
        <f t="shared" si="1"/>
        <v>-12977</v>
      </c>
      <c r="H5" s="13"/>
      <c r="I5" s="13">
        <f t="shared" si="2"/>
        <v>14.418888888888889</v>
      </c>
      <c r="J5" s="13">
        <f t="shared" si="3"/>
        <v>-14.418888888888889</v>
      </c>
      <c r="K5" s="12"/>
      <c r="L5" s="12"/>
      <c r="M5" s="12">
        <v>11477</v>
      </c>
      <c r="N5" s="12">
        <f t="shared" si="4"/>
        <v>-11477</v>
      </c>
      <c r="O5" s="14">
        <f>L5*P5/3.4</f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9704</v>
      </c>
      <c r="G6" s="12">
        <f t="shared" si="1"/>
        <v>-9704</v>
      </c>
      <c r="H6" s="13"/>
      <c r="I6" s="13">
        <f t="shared" si="2"/>
        <v>17.32857142857143</v>
      </c>
      <c r="J6" s="13">
        <f t="shared" si="3"/>
        <v>-17.32857142857143</v>
      </c>
      <c r="K6" s="12"/>
      <c r="L6" s="12"/>
      <c r="M6" s="12">
        <v>9133</v>
      </c>
      <c r="N6" s="12">
        <f t="shared" si="4"/>
        <v>-9133</v>
      </c>
      <c r="O6" s="14">
        <f>L6*P6/3.4</f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>
        <v>770</v>
      </c>
      <c r="N7" s="12">
        <f t="shared" si="4"/>
        <v>-770</v>
      </c>
      <c r="O7" s="14">
        <f>L7*P7/3.4</f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/>
      <c r="F8" s="11">
        <f>SUM(F3:F6)</f>
        <v>55771</v>
      </c>
      <c r="G8" s="12">
        <f t="shared" si="1"/>
        <v>-55771</v>
      </c>
      <c r="H8" s="13"/>
      <c r="I8" s="13">
        <f t="shared" si="2"/>
        <v>14.793368700265251</v>
      </c>
      <c r="J8" s="13">
        <f t="shared" si="3"/>
        <v>-14.793368700265251</v>
      </c>
      <c r="K8" s="12"/>
      <c r="L8" s="11"/>
      <c r="M8" s="11">
        <f>SUM(M3:M7)</f>
        <v>53054</v>
      </c>
      <c r="N8" s="12">
        <f t="shared" si="4"/>
        <v>-53054</v>
      </c>
      <c r="O8" s="14"/>
      <c r="P8" s="13"/>
    </row>
    <row r="9" ht="15">
      <c r="O9" s="17"/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R16"/>
  <sheetViews>
    <sheetView zoomScale="95" zoomScaleNormal="95" zoomScalePageLayoutView="0" workbookViewId="0" topLeftCell="A1">
      <selection activeCell="K17" sqref="K1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/>
      <c r="F3" s="12">
        <v>12941</v>
      </c>
      <c r="G3" s="12">
        <f aca="true" t="shared" si="1" ref="G3:G8">E3-F3</f>
        <v>-12941</v>
      </c>
      <c r="H3" s="13"/>
      <c r="I3" s="13">
        <f aca="true" t="shared" si="2" ref="I3:I8">F3/C3</f>
        <v>11.796718322698268</v>
      </c>
      <c r="J3" s="13">
        <f aca="true" t="shared" si="3" ref="J3:J8">H3-I3</f>
        <v>-11.796718322698268</v>
      </c>
      <c r="K3" s="12"/>
      <c r="L3" s="12"/>
      <c r="M3" s="12">
        <v>12499</v>
      </c>
      <c r="N3" s="12">
        <f aca="true" t="shared" si="4" ref="N3:N8">L3-M3</f>
        <v>-12499</v>
      </c>
      <c r="O3" s="14">
        <f>L3*P3/3.4</f>
        <v>0</v>
      </c>
      <c r="P3" s="15"/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/>
      <c r="F4" s="12">
        <v>20149</v>
      </c>
      <c r="G4" s="12">
        <f t="shared" si="1"/>
        <v>-20149</v>
      </c>
      <c r="H4" s="13"/>
      <c r="I4" s="13">
        <f t="shared" si="2"/>
        <v>16.61088211046991</v>
      </c>
      <c r="J4" s="13">
        <f t="shared" si="3"/>
        <v>-16.61088211046991</v>
      </c>
      <c r="K4" s="12"/>
      <c r="L4" s="12"/>
      <c r="M4" s="12">
        <v>19175</v>
      </c>
      <c r="N4" s="12">
        <f t="shared" si="4"/>
        <v>-19175</v>
      </c>
      <c r="O4" s="14">
        <f>L4*P4/3.4</f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12977</v>
      </c>
      <c r="G5" s="12">
        <f t="shared" si="1"/>
        <v>-12977</v>
      </c>
      <c r="H5" s="13"/>
      <c r="I5" s="13">
        <f t="shared" si="2"/>
        <v>14.418888888888889</v>
      </c>
      <c r="J5" s="13">
        <f t="shared" si="3"/>
        <v>-14.418888888888889</v>
      </c>
      <c r="K5" s="12"/>
      <c r="L5" s="12"/>
      <c r="M5" s="12">
        <v>11477</v>
      </c>
      <c r="N5" s="12">
        <f t="shared" si="4"/>
        <v>-11477</v>
      </c>
      <c r="O5" s="14">
        <f>L5*P5/3.4</f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9704</v>
      </c>
      <c r="G6" s="12">
        <f t="shared" si="1"/>
        <v>-9704</v>
      </c>
      <c r="H6" s="13"/>
      <c r="I6" s="13">
        <f t="shared" si="2"/>
        <v>17.32857142857143</v>
      </c>
      <c r="J6" s="13">
        <f t="shared" si="3"/>
        <v>-17.32857142857143</v>
      </c>
      <c r="K6" s="12"/>
      <c r="L6" s="12"/>
      <c r="M6" s="12">
        <v>9133</v>
      </c>
      <c r="N6" s="12">
        <f t="shared" si="4"/>
        <v>-9133</v>
      </c>
      <c r="O6" s="14">
        <f>L6*P6/3.4</f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>
        <v>770</v>
      </c>
      <c r="N7" s="12">
        <f t="shared" si="4"/>
        <v>-770</v>
      </c>
      <c r="O7" s="14">
        <f>L7*P7/3.4</f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/>
      <c r="F8" s="11">
        <f>SUM(F3:F6)</f>
        <v>55771</v>
      </c>
      <c r="G8" s="12">
        <f t="shared" si="1"/>
        <v>-55771</v>
      </c>
      <c r="H8" s="13"/>
      <c r="I8" s="13">
        <f t="shared" si="2"/>
        <v>14.793368700265251</v>
      </c>
      <c r="J8" s="13">
        <f t="shared" si="3"/>
        <v>-14.793368700265251</v>
      </c>
      <c r="K8" s="12"/>
      <c r="L8" s="11"/>
      <c r="M8" s="11">
        <f>SUM(M3:M7)</f>
        <v>53054</v>
      </c>
      <c r="N8" s="12">
        <f t="shared" si="4"/>
        <v>-53054</v>
      </c>
      <c r="O8" s="14"/>
      <c r="P8" s="13"/>
    </row>
    <row r="9" ht="15">
      <c r="O9" s="17"/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R16"/>
  <sheetViews>
    <sheetView zoomScale="95" zoomScaleNormal="95" zoomScalePageLayoutView="0" workbookViewId="0" topLeftCell="A1">
      <selection activeCell="O8" sqref="O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/>
      <c r="F3" s="12">
        <v>13240</v>
      </c>
      <c r="G3" s="12">
        <f aca="true" t="shared" si="1" ref="G3:G8">E3-F3</f>
        <v>-13240</v>
      </c>
      <c r="H3" s="13"/>
      <c r="I3" s="13">
        <f aca="true" t="shared" si="2" ref="I3:I8">F3/C3</f>
        <v>12.069279854147675</v>
      </c>
      <c r="J3" s="13">
        <f aca="true" t="shared" si="3" ref="J3:J8">H3-I3</f>
        <v>-12.069279854147675</v>
      </c>
      <c r="K3" s="12"/>
      <c r="L3" s="12"/>
      <c r="M3" s="12">
        <v>12836</v>
      </c>
      <c r="N3" s="12">
        <f aca="true" t="shared" si="4" ref="N3:N8">L3-M3</f>
        <v>-12836</v>
      </c>
      <c r="O3" s="14">
        <f>L3*P3/3.4</f>
        <v>0</v>
      </c>
      <c r="P3" s="15"/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/>
      <c r="F4" s="12">
        <v>20632</v>
      </c>
      <c r="G4" s="12">
        <f t="shared" si="1"/>
        <v>-20632</v>
      </c>
      <c r="H4" s="13"/>
      <c r="I4" s="13">
        <f t="shared" si="2"/>
        <v>17.00906842539159</v>
      </c>
      <c r="J4" s="13">
        <f t="shared" si="3"/>
        <v>-17.00906842539159</v>
      </c>
      <c r="K4" s="12"/>
      <c r="L4" s="12"/>
      <c r="M4" s="12">
        <v>19715</v>
      </c>
      <c r="N4" s="12">
        <f t="shared" si="4"/>
        <v>-19715</v>
      </c>
      <c r="O4" s="14">
        <f>L4*P4/3.4</f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13080</v>
      </c>
      <c r="G5" s="12">
        <f t="shared" si="1"/>
        <v>-13080</v>
      </c>
      <c r="H5" s="13"/>
      <c r="I5" s="13">
        <f t="shared" si="2"/>
        <v>14.533333333333333</v>
      </c>
      <c r="J5" s="13">
        <f t="shared" si="3"/>
        <v>-14.533333333333333</v>
      </c>
      <c r="K5" s="12"/>
      <c r="L5" s="12"/>
      <c r="M5" s="12">
        <v>12330</v>
      </c>
      <c r="N5" s="12">
        <f t="shared" si="4"/>
        <v>-12330</v>
      </c>
      <c r="O5" s="14">
        <f>L5*P5/3.4</f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9912</v>
      </c>
      <c r="G6" s="12">
        <f t="shared" si="1"/>
        <v>-9912</v>
      </c>
      <c r="H6" s="13"/>
      <c r="I6" s="13">
        <f t="shared" si="2"/>
        <v>17.7</v>
      </c>
      <c r="J6" s="13">
        <f t="shared" si="3"/>
        <v>-17.7</v>
      </c>
      <c r="K6" s="12"/>
      <c r="L6" s="12"/>
      <c r="M6" s="12">
        <v>9483</v>
      </c>
      <c r="N6" s="12">
        <f t="shared" si="4"/>
        <v>-9483</v>
      </c>
      <c r="O6" s="14">
        <f>L6*P6/3.4</f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/>
      <c r="N7" s="12">
        <f t="shared" si="4"/>
        <v>0</v>
      </c>
      <c r="O7" s="14">
        <f>L7*P7/3.4</f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/>
      <c r="F8" s="11">
        <f>SUM(F3:F6)</f>
        <v>56864</v>
      </c>
      <c r="G8" s="12">
        <f t="shared" si="1"/>
        <v>-56864</v>
      </c>
      <c r="H8" s="13"/>
      <c r="I8" s="13">
        <f t="shared" si="2"/>
        <v>15.083289124668434</v>
      </c>
      <c r="J8" s="13">
        <f t="shared" si="3"/>
        <v>-15.083289124668434</v>
      </c>
      <c r="K8" s="12"/>
      <c r="L8" s="11"/>
      <c r="M8" s="11">
        <f>SUM(M3:M7)</f>
        <v>54364</v>
      </c>
      <c r="N8" s="35">
        <f t="shared" si="4"/>
        <v>-54364</v>
      </c>
      <c r="O8" s="14"/>
      <c r="P8" s="36"/>
    </row>
    <row r="9" ht="15">
      <c r="O9" s="17"/>
    </row>
    <row r="10" ht="15">
      <c r="O10" s="37"/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R16"/>
  <sheetViews>
    <sheetView zoomScale="95" zoomScaleNormal="95" zoomScalePageLayoutView="0" workbookViewId="0" topLeftCell="A1">
      <selection activeCell="I17" sqref="I16:I1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/>
      <c r="F3" s="12">
        <v>13240</v>
      </c>
      <c r="G3" s="12">
        <f aca="true" t="shared" si="1" ref="G3:G8">E3-F3</f>
        <v>-13240</v>
      </c>
      <c r="H3" s="13"/>
      <c r="I3" s="13">
        <f aca="true" t="shared" si="2" ref="I3:I8">F3/C3</f>
        <v>12.069279854147675</v>
      </c>
      <c r="J3" s="13">
        <f aca="true" t="shared" si="3" ref="J3:J8">H3-I3</f>
        <v>-12.069279854147675</v>
      </c>
      <c r="K3" s="12"/>
      <c r="L3" s="12"/>
      <c r="M3" s="12">
        <v>12836</v>
      </c>
      <c r="N3" s="12">
        <f aca="true" t="shared" si="4" ref="N3:N8">L3-M3</f>
        <v>-12836</v>
      </c>
      <c r="O3" s="14">
        <f>L3*P3/3.4</f>
        <v>0</v>
      </c>
      <c r="P3" s="15"/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/>
      <c r="F4" s="12">
        <v>20632</v>
      </c>
      <c r="G4" s="12">
        <f t="shared" si="1"/>
        <v>-20632</v>
      </c>
      <c r="H4" s="13"/>
      <c r="I4" s="13">
        <f t="shared" si="2"/>
        <v>17.00906842539159</v>
      </c>
      <c r="J4" s="13">
        <f t="shared" si="3"/>
        <v>-17.00906842539159</v>
      </c>
      <c r="K4" s="12"/>
      <c r="L4" s="12"/>
      <c r="M4" s="12">
        <v>19715</v>
      </c>
      <c r="N4" s="12">
        <f t="shared" si="4"/>
        <v>-19715</v>
      </c>
      <c r="O4" s="14">
        <f>L4*P4/3.4</f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13080</v>
      </c>
      <c r="G5" s="12">
        <f t="shared" si="1"/>
        <v>-13080</v>
      </c>
      <c r="H5" s="13"/>
      <c r="I5" s="13">
        <f t="shared" si="2"/>
        <v>14.533333333333333</v>
      </c>
      <c r="J5" s="13">
        <f t="shared" si="3"/>
        <v>-14.533333333333333</v>
      </c>
      <c r="K5" s="12"/>
      <c r="L5" s="12"/>
      <c r="M5" s="12">
        <v>12330</v>
      </c>
      <c r="N5" s="12">
        <f t="shared" si="4"/>
        <v>-12330</v>
      </c>
      <c r="O5" s="14">
        <f>L5*P5/3.4</f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9912</v>
      </c>
      <c r="G6" s="12">
        <f t="shared" si="1"/>
        <v>-9912</v>
      </c>
      <c r="H6" s="13"/>
      <c r="I6" s="13">
        <f t="shared" si="2"/>
        <v>17.7</v>
      </c>
      <c r="J6" s="13">
        <f t="shared" si="3"/>
        <v>-17.7</v>
      </c>
      <c r="K6" s="12"/>
      <c r="L6" s="12"/>
      <c r="M6" s="12">
        <v>9483</v>
      </c>
      <c r="N6" s="12">
        <f t="shared" si="4"/>
        <v>-9483</v>
      </c>
      <c r="O6" s="14">
        <f>L6*P6/3.4</f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/>
      <c r="N7" s="12">
        <f t="shared" si="4"/>
        <v>0</v>
      </c>
      <c r="O7" s="14">
        <f>L7*P7/3.4</f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/>
      <c r="F8" s="11">
        <f>SUM(F3:F6)</f>
        <v>56864</v>
      </c>
      <c r="G8" s="12">
        <f t="shared" si="1"/>
        <v>-56864</v>
      </c>
      <c r="H8" s="13"/>
      <c r="I8" s="13">
        <f t="shared" si="2"/>
        <v>15.083289124668434</v>
      </c>
      <c r="J8" s="13">
        <f t="shared" si="3"/>
        <v>-15.083289124668434</v>
      </c>
      <c r="K8" s="12"/>
      <c r="L8" s="11"/>
      <c r="M8" s="11">
        <f>SUM(M3:M7)</f>
        <v>54364</v>
      </c>
      <c r="N8" s="35">
        <f t="shared" si="4"/>
        <v>-54364</v>
      </c>
      <c r="O8" s="14"/>
      <c r="P8" s="36"/>
    </row>
    <row r="9" ht="15">
      <c r="O9" s="17"/>
    </row>
    <row r="10" ht="15">
      <c r="O10" s="37"/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K8" sqref="K8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13240</v>
      </c>
      <c r="F5" s="12">
        <v>12311</v>
      </c>
      <c r="G5" s="12">
        <f aca="true" t="shared" si="1" ref="G5:G11">E5-F5</f>
        <v>929</v>
      </c>
      <c r="H5" s="13">
        <f aca="true" t="shared" si="2" ref="H5:H11">E5/B5</f>
        <v>12.9296875</v>
      </c>
      <c r="I5" s="12">
        <v>11.3</v>
      </c>
      <c r="J5" s="13">
        <f aca="true" t="shared" si="3" ref="J5:J11">H5-I5</f>
        <v>1.6296874999999993</v>
      </c>
      <c r="K5" s="12">
        <f>E5-L5</f>
        <v>428</v>
      </c>
      <c r="L5" s="12">
        <v>12812</v>
      </c>
      <c r="M5" s="12">
        <v>11889</v>
      </c>
      <c r="N5" s="12">
        <f aca="true" t="shared" si="4" ref="N5:N11">L5-M5</f>
        <v>923</v>
      </c>
      <c r="O5" s="14">
        <f>L5*P5/3.4</f>
        <v>15072.94117647059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21301</v>
      </c>
      <c r="F6" s="12">
        <v>20848</v>
      </c>
      <c r="G6" s="12">
        <f t="shared" si="1"/>
        <v>453</v>
      </c>
      <c r="H6" s="13">
        <f t="shared" si="2"/>
        <v>17.560593569661997</v>
      </c>
      <c r="I6" s="12">
        <v>16.6</v>
      </c>
      <c r="J6" s="13">
        <f t="shared" si="3"/>
        <v>0.9605935696619952</v>
      </c>
      <c r="K6" s="12">
        <f>E6-L6</f>
        <v>1161</v>
      </c>
      <c r="L6" s="12">
        <v>20140</v>
      </c>
      <c r="M6" s="12">
        <v>20030</v>
      </c>
      <c r="N6" s="12">
        <f t="shared" si="4"/>
        <v>110</v>
      </c>
      <c r="O6" s="14">
        <f>L6*P6/3.4</f>
        <v>23694.117647058825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13120</v>
      </c>
      <c r="F7" s="12">
        <v>15667</v>
      </c>
      <c r="G7" s="12">
        <f t="shared" si="1"/>
        <v>-2547</v>
      </c>
      <c r="H7" s="13">
        <f t="shared" si="2"/>
        <v>14.577777777777778</v>
      </c>
      <c r="I7" s="12">
        <v>17.4</v>
      </c>
      <c r="J7" s="13">
        <f t="shared" si="3"/>
        <v>-2.822222222222221</v>
      </c>
      <c r="K7" s="12">
        <v>710</v>
      </c>
      <c r="L7" s="12">
        <v>11558</v>
      </c>
      <c r="M7" s="12">
        <v>13695</v>
      </c>
      <c r="N7" s="12">
        <f t="shared" si="4"/>
        <v>-2137</v>
      </c>
      <c r="O7" s="14">
        <f>L7*P7/3.4</f>
        <v>12543.829411764706</v>
      </c>
      <c r="P7" s="15">
        <v>3.69</v>
      </c>
    </row>
    <row r="8" spans="1:16" s="16" customFormat="1" ht="33" customHeight="1">
      <c r="A8" s="11" t="s">
        <v>11</v>
      </c>
      <c r="B8" s="19"/>
      <c r="C8" s="19">
        <v>340</v>
      </c>
      <c r="D8" s="19">
        <f t="shared" si="0"/>
        <v>-340</v>
      </c>
      <c r="E8" s="19"/>
      <c r="F8" s="19">
        <v>5008</v>
      </c>
      <c r="G8" s="19">
        <f t="shared" si="1"/>
        <v>-5008</v>
      </c>
      <c r="H8" s="20">
        <v>0</v>
      </c>
      <c r="I8" s="19">
        <v>14.7</v>
      </c>
      <c r="J8" s="20">
        <f t="shared" si="3"/>
        <v>-14.7</v>
      </c>
      <c r="K8" s="19"/>
      <c r="L8" s="19"/>
      <c r="M8" s="19">
        <v>4670</v>
      </c>
      <c r="N8" s="19">
        <f t="shared" si="4"/>
        <v>-4670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9860</v>
      </c>
      <c r="F9" s="12">
        <v>6791</v>
      </c>
      <c r="G9" s="12">
        <f t="shared" si="1"/>
        <v>3069</v>
      </c>
      <c r="H9" s="13">
        <f t="shared" si="2"/>
        <v>17.607142857142858</v>
      </c>
      <c r="I9" s="12">
        <v>12.2</v>
      </c>
      <c r="J9" s="13">
        <f t="shared" si="3"/>
        <v>5.407142857142858</v>
      </c>
      <c r="K9" s="12">
        <f>E9-L9</f>
        <v>444</v>
      </c>
      <c r="L9" s="12">
        <v>9416</v>
      </c>
      <c r="M9" s="12">
        <v>6348</v>
      </c>
      <c r="N9" s="12">
        <f t="shared" si="4"/>
        <v>3068</v>
      </c>
      <c r="O9" s="14">
        <f>L9*P9/3.4</f>
        <v>11077.64705882353</v>
      </c>
      <c r="P9" s="15">
        <v>4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852</v>
      </c>
      <c r="M10" s="12"/>
      <c r="N10" s="12">
        <f t="shared" si="4"/>
        <v>852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57521</v>
      </c>
      <c r="F11" s="11">
        <f>SUM(F5:F9)</f>
        <v>60625</v>
      </c>
      <c r="G11" s="12">
        <f t="shared" si="1"/>
        <v>-3104</v>
      </c>
      <c r="H11" s="13">
        <f t="shared" si="2"/>
        <v>15.558831484987827</v>
      </c>
      <c r="I11" s="11">
        <v>14.7</v>
      </c>
      <c r="J11" s="13">
        <f t="shared" si="3"/>
        <v>0.858831484987828</v>
      </c>
      <c r="K11" s="12">
        <f>SUM(K5:K9)</f>
        <v>2743</v>
      </c>
      <c r="L11" s="11">
        <f>SUM(L5:L10)</f>
        <v>54778</v>
      </c>
      <c r="M11" s="11">
        <f>SUM(M5:M10)</f>
        <v>56632</v>
      </c>
      <c r="N11" s="12">
        <f t="shared" si="4"/>
        <v>-1854</v>
      </c>
      <c r="O11" s="17">
        <f>SUM(O5:O9)</f>
        <v>62388.535294117646</v>
      </c>
      <c r="P11" s="13">
        <f>O11*3.4/L11</f>
        <v>3.872376136405126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B9" sqref="B9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13140</v>
      </c>
      <c r="F5" s="12">
        <v>12311</v>
      </c>
      <c r="G5" s="12">
        <f aca="true" t="shared" si="1" ref="G5:G11">E5-F5</f>
        <v>829</v>
      </c>
      <c r="H5" s="13">
        <f aca="true" t="shared" si="2" ref="H5:H11">E5/B5</f>
        <v>12.83203125</v>
      </c>
      <c r="I5" s="12">
        <v>11.3</v>
      </c>
      <c r="J5" s="13">
        <f aca="true" t="shared" si="3" ref="J5:J11">H5-I5</f>
        <v>1.5320312499999993</v>
      </c>
      <c r="K5" s="12">
        <v>340</v>
      </c>
      <c r="L5" s="12">
        <v>12800</v>
      </c>
      <c r="M5" s="12">
        <v>11889</v>
      </c>
      <c r="N5" s="12">
        <f aca="true" t="shared" si="4" ref="N5:N11">L5-M5</f>
        <v>911</v>
      </c>
      <c r="O5" s="14">
        <f>L5*P5/3.4</f>
        <v>15058.823529411766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21280</v>
      </c>
      <c r="F6" s="12">
        <v>20848</v>
      </c>
      <c r="G6" s="12">
        <f t="shared" si="1"/>
        <v>432</v>
      </c>
      <c r="H6" s="13">
        <f t="shared" si="2"/>
        <v>17.54328112118714</v>
      </c>
      <c r="I6" s="12">
        <v>16.6</v>
      </c>
      <c r="J6" s="13">
        <f t="shared" si="3"/>
        <v>0.9432811211871375</v>
      </c>
      <c r="K6" s="12">
        <v>1145</v>
      </c>
      <c r="L6" s="12">
        <v>20135</v>
      </c>
      <c r="M6" s="12">
        <v>20030</v>
      </c>
      <c r="N6" s="12">
        <f t="shared" si="4"/>
        <v>105</v>
      </c>
      <c r="O6" s="14">
        <f>L6*P6/3.4</f>
        <v>23688.235294117647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13125</v>
      </c>
      <c r="F7" s="12">
        <v>15667</v>
      </c>
      <c r="G7" s="12">
        <f t="shared" si="1"/>
        <v>-2542</v>
      </c>
      <c r="H7" s="13">
        <f t="shared" si="2"/>
        <v>14.583333333333334</v>
      </c>
      <c r="I7" s="12">
        <v>17.4</v>
      </c>
      <c r="J7" s="13">
        <f t="shared" si="3"/>
        <v>-2.8166666666666647</v>
      </c>
      <c r="K7" s="12">
        <v>762</v>
      </c>
      <c r="L7" s="12">
        <v>11500</v>
      </c>
      <c r="M7" s="12">
        <v>13695</v>
      </c>
      <c r="N7" s="12">
        <f t="shared" si="4"/>
        <v>-2195</v>
      </c>
      <c r="O7" s="14">
        <f>L7*P7/3.4</f>
        <v>12480.882352941177</v>
      </c>
      <c r="P7" s="15">
        <v>3.69</v>
      </c>
    </row>
    <row r="8" spans="1:16" s="16" customFormat="1" ht="33" customHeight="1">
      <c r="A8" s="11" t="s">
        <v>11</v>
      </c>
      <c r="B8" s="19"/>
      <c r="C8" s="19">
        <v>340</v>
      </c>
      <c r="D8" s="19">
        <f t="shared" si="0"/>
        <v>-340</v>
      </c>
      <c r="E8" s="19"/>
      <c r="F8" s="19">
        <v>5008</v>
      </c>
      <c r="G8" s="19">
        <f t="shared" si="1"/>
        <v>-5008</v>
      </c>
      <c r="H8" s="20">
        <v>0</v>
      </c>
      <c r="I8" s="19">
        <v>14.7</v>
      </c>
      <c r="J8" s="20">
        <f t="shared" si="3"/>
        <v>-14.7</v>
      </c>
      <c r="K8" s="19"/>
      <c r="L8" s="19"/>
      <c r="M8" s="19">
        <v>4670</v>
      </c>
      <c r="N8" s="19">
        <f t="shared" si="4"/>
        <v>-4670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9870</v>
      </c>
      <c r="F9" s="12">
        <v>6791</v>
      </c>
      <c r="G9" s="12">
        <f t="shared" si="1"/>
        <v>3079</v>
      </c>
      <c r="H9" s="13">
        <f t="shared" si="2"/>
        <v>17.625</v>
      </c>
      <c r="I9" s="12">
        <v>12.2</v>
      </c>
      <c r="J9" s="13">
        <f t="shared" si="3"/>
        <v>5.425000000000001</v>
      </c>
      <c r="K9" s="12">
        <f>E9-L9</f>
        <v>470</v>
      </c>
      <c r="L9" s="12">
        <v>9400</v>
      </c>
      <c r="M9" s="12">
        <v>6348</v>
      </c>
      <c r="N9" s="12">
        <f t="shared" si="4"/>
        <v>3052</v>
      </c>
      <c r="O9" s="14">
        <f>L9*P9/3.4</f>
        <v>11058.823529411766</v>
      </c>
      <c r="P9" s="15">
        <v>4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863</v>
      </c>
      <c r="M10" s="12"/>
      <c r="N10" s="12">
        <f t="shared" si="4"/>
        <v>863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57415</v>
      </c>
      <c r="F11" s="11">
        <f>SUM(F5:F9)</f>
        <v>60625</v>
      </c>
      <c r="G11" s="12">
        <f t="shared" si="1"/>
        <v>-3210</v>
      </c>
      <c r="H11" s="13">
        <f t="shared" si="2"/>
        <v>15.53015958885583</v>
      </c>
      <c r="I11" s="11">
        <v>14.7</v>
      </c>
      <c r="J11" s="13">
        <f t="shared" si="3"/>
        <v>0.83015958885583</v>
      </c>
      <c r="K11" s="12">
        <f>SUM(K5:K9)</f>
        <v>2717</v>
      </c>
      <c r="L11" s="11">
        <f>SUM(L5:L10)</f>
        <v>54698</v>
      </c>
      <c r="M11" s="11">
        <f>SUM(M5:M10)</f>
        <v>56632</v>
      </c>
      <c r="N11" s="12">
        <f t="shared" si="4"/>
        <v>-1934</v>
      </c>
      <c r="O11" s="17">
        <f>SUM(O5:O9)</f>
        <v>62286.76470588235</v>
      </c>
      <c r="P11" s="13">
        <f>O11*3.4/L11</f>
        <v>3.87171377381257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B5" sqref="B5:B7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13658</v>
      </c>
      <c r="F5" s="12">
        <v>11784</v>
      </c>
      <c r="G5" s="12">
        <f aca="true" t="shared" si="1" ref="G5:G11">E5-F5</f>
        <v>1874</v>
      </c>
      <c r="H5" s="13">
        <f aca="true" t="shared" si="2" ref="H5:H11">E5/B5</f>
        <v>13.337890625</v>
      </c>
      <c r="I5" s="12">
        <v>10.8</v>
      </c>
      <c r="J5" s="13">
        <f aca="true" t="shared" si="3" ref="J5:J11">H5-I5</f>
        <v>2.5378906249999993</v>
      </c>
      <c r="K5" s="12">
        <f>E5-L5</f>
        <v>1408</v>
      </c>
      <c r="L5" s="12">
        <v>12250</v>
      </c>
      <c r="M5" s="12">
        <v>11322</v>
      </c>
      <c r="N5" s="12">
        <f aca="true" t="shared" si="4" ref="N5:N11">L5-M5</f>
        <v>928</v>
      </c>
      <c r="O5" s="14">
        <f aca="true" t="shared" si="5" ref="O5:O10">L5*P5/3.4</f>
        <v>14411.764705882353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21000</v>
      </c>
      <c r="F6" s="12">
        <v>20884</v>
      </c>
      <c r="G6" s="12">
        <f t="shared" si="1"/>
        <v>116</v>
      </c>
      <c r="H6" s="13">
        <f t="shared" si="2"/>
        <v>17.312448474855728</v>
      </c>
      <c r="I6" s="12">
        <v>16.7</v>
      </c>
      <c r="J6" s="13">
        <f t="shared" si="3"/>
        <v>0.6124484748557286</v>
      </c>
      <c r="K6" s="12">
        <f>E6-L6</f>
        <v>1257</v>
      </c>
      <c r="L6" s="12">
        <v>19743</v>
      </c>
      <c r="M6" s="12">
        <v>19995</v>
      </c>
      <c r="N6" s="12">
        <f t="shared" si="4"/>
        <v>-252</v>
      </c>
      <c r="O6" s="14">
        <f t="shared" si="5"/>
        <v>23227.058823529413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13237</v>
      </c>
      <c r="F7" s="12">
        <v>15614</v>
      </c>
      <c r="G7" s="12">
        <f t="shared" si="1"/>
        <v>-2377</v>
      </c>
      <c r="H7" s="13">
        <f t="shared" si="2"/>
        <v>14.707777777777778</v>
      </c>
      <c r="I7" s="12">
        <v>17.3</v>
      </c>
      <c r="J7" s="13">
        <f t="shared" si="3"/>
        <v>-2.5922222222222224</v>
      </c>
      <c r="K7" s="12">
        <v>675</v>
      </c>
      <c r="L7" s="12">
        <v>11834</v>
      </c>
      <c r="M7" s="12">
        <v>13793</v>
      </c>
      <c r="N7" s="12">
        <f t="shared" si="4"/>
        <v>-1959</v>
      </c>
      <c r="O7" s="14">
        <f t="shared" si="5"/>
        <v>12773.758823529412</v>
      </c>
      <c r="P7" s="15">
        <v>3.67</v>
      </c>
    </row>
    <row r="8" spans="1:16" s="16" customFormat="1" ht="33" customHeight="1">
      <c r="A8" s="11" t="s">
        <v>11</v>
      </c>
      <c r="B8" s="19"/>
      <c r="C8" s="19">
        <v>340</v>
      </c>
      <c r="D8" s="19">
        <f t="shared" si="0"/>
        <v>-340</v>
      </c>
      <c r="E8" s="19"/>
      <c r="F8" s="19">
        <v>4899</v>
      </c>
      <c r="G8" s="19">
        <f t="shared" si="1"/>
        <v>-4899</v>
      </c>
      <c r="H8" s="20"/>
      <c r="I8" s="19">
        <v>14.4</v>
      </c>
      <c r="J8" s="20">
        <f t="shared" si="3"/>
        <v>-14.4</v>
      </c>
      <c r="K8" s="19"/>
      <c r="L8" s="19"/>
      <c r="M8" s="19">
        <v>4600</v>
      </c>
      <c r="N8" s="19">
        <f t="shared" si="4"/>
        <v>-4600</v>
      </c>
      <c r="O8" s="20">
        <f t="shared" si="5"/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10024</v>
      </c>
      <c r="F9" s="12">
        <v>6851</v>
      </c>
      <c r="G9" s="12">
        <f t="shared" si="1"/>
        <v>3173</v>
      </c>
      <c r="H9" s="13">
        <f t="shared" si="2"/>
        <v>17.9</v>
      </c>
      <c r="I9" s="12">
        <v>12.3</v>
      </c>
      <c r="J9" s="13">
        <f t="shared" si="3"/>
        <v>5.599999999999998</v>
      </c>
      <c r="K9" s="12">
        <v>416</v>
      </c>
      <c r="L9" s="12">
        <v>10024</v>
      </c>
      <c r="M9" s="12">
        <v>6412</v>
      </c>
      <c r="N9" s="12">
        <f t="shared" si="4"/>
        <v>3612</v>
      </c>
      <c r="O9" s="14">
        <f t="shared" si="5"/>
        <v>11792.94117647059</v>
      </c>
      <c r="P9" s="15">
        <v>4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728</v>
      </c>
      <c r="M10" s="12">
        <v>802</v>
      </c>
      <c r="N10" s="12">
        <f t="shared" si="4"/>
        <v>-74</v>
      </c>
      <c r="O10" s="14">
        <f t="shared" si="5"/>
        <v>0</v>
      </c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57919</v>
      </c>
      <c r="F11" s="11">
        <f>SUM(F5:F9)</f>
        <v>60032</v>
      </c>
      <c r="G11" s="12">
        <f t="shared" si="1"/>
        <v>-2113</v>
      </c>
      <c r="H11" s="13">
        <f t="shared" si="2"/>
        <v>15.666486340275899</v>
      </c>
      <c r="I11" s="11">
        <v>14.5</v>
      </c>
      <c r="J11" s="13">
        <f t="shared" si="3"/>
        <v>1.166486340275899</v>
      </c>
      <c r="K11" s="12">
        <f>SUM(K5:K9)</f>
        <v>3756</v>
      </c>
      <c r="L11" s="11">
        <f>SUM(L5:L10)</f>
        <v>54579</v>
      </c>
      <c r="M11" s="11">
        <f>SUM(M5:M10)</f>
        <v>56924</v>
      </c>
      <c r="N11" s="12">
        <f t="shared" si="4"/>
        <v>-2345</v>
      </c>
      <c r="O11" s="17">
        <f>SUM(O5:O10)</f>
        <v>62205.52352941176</v>
      </c>
      <c r="P11" s="13">
        <f>O11*3.4/L11</f>
        <v>3.875094450246431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B9" sqref="B9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13272</v>
      </c>
      <c r="F5" s="12">
        <v>11879</v>
      </c>
      <c r="G5" s="12">
        <f aca="true" t="shared" si="1" ref="G5:G11">E5-F5</f>
        <v>1393</v>
      </c>
      <c r="H5" s="13">
        <f aca="true" t="shared" si="2" ref="H5:H11">E5/B5</f>
        <v>12.9609375</v>
      </c>
      <c r="I5" s="12">
        <v>10.9</v>
      </c>
      <c r="J5" s="13">
        <f aca="true" t="shared" si="3" ref="J5:J11">H5-I5</f>
        <v>2.0609374999999996</v>
      </c>
      <c r="K5" s="12">
        <f>E5-L5</f>
        <v>342</v>
      </c>
      <c r="L5" s="12">
        <v>12930</v>
      </c>
      <c r="M5" s="12">
        <v>11434</v>
      </c>
      <c r="N5" s="12">
        <f aca="true" t="shared" si="4" ref="N5:N11">L5-M5</f>
        <v>1496</v>
      </c>
      <c r="O5" s="14">
        <f>L5*P5/3.4</f>
        <v>15211.764705882353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1223</v>
      </c>
      <c r="F6" s="12">
        <v>21071</v>
      </c>
      <c r="G6" s="12">
        <f t="shared" si="1"/>
        <v>-19848</v>
      </c>
      <c r="H6" s="13">
        <f t="shared" si="2"/>
        <v>1.0082440230832646</v>
      </c>
      <c r="I6" s="12">
        <v>16.8</v>
      </c>
      <c r="J6" s="13">
        <f t="shared" si="3"/>
        <v>-15.791755976916736</v>
      </c>
      <c r="K6" s="12">
        <f>E6-L6</f>
        <v>-19427</v>
      </c>
      <c r="L6" s="12">
        <v>20650</v>
      </c>
      <c r="M6" s="12">
        <v>20140</v>
      </c>
      <c r="N6" s="12">
        <f t="shared" si="4"/>
        <v>510</v>
      </c>
      <c r="O6" s="14">
        <f>L6*P6/3.4</f>
        <v>24294.117647058825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13194</v>
      </c>
      <c r="F7" s="12">
        <v>15709</v>
      </c>
      <c r="G7" s="12">
        <f t="shared" si="1"/>
        <v>-2515</v>
      </c>
      <c r="H7" s="13">
        <f t="shared" si="2"/>
        <v>14.66</v>
      </c>
      <c r="I7" s="12">
        <v>17.4</v>
      </c>
      <c r="J7" s="13">
        <f t="shared" si="3"/>
        <v>-2.7399999999999984</v>
      </c>
      <c r="K7" s="12">
        <v>790</v>
      </c>
      <c r="L7" s="12">
        <v>11708</v>
      </c>
      <c r="M7" s="12">
        <v>9784</v>
      </c>
      <c r="N7" s="12">
        <f t="shared" si="4"/>
        <v>1924</v>
      </c>
      <c r="O7" s="14">
        <f>L7*P7/3.4</f>
        <v>12603.317647058824</v>
      </c>
      <c r="P7" s="15">
        <v>3.66</v>
      </c>
    </row>
    <row r="8" spans="1:16" s="16" customFormat="1" ht="33" customHeight="1">
      <c r="A8" s="11" t="s">
        <v>11</v>
      </c>
      <c r="B8" s="19"/>
      <c r="C8" s="19">
        <v>340</v>
      </c>
      <c r="D8" s="19">
        <f t="shared" si="0"/>
        <v>-340</v>
      </c>
      <c r="E8" s="19"/>
      <c r="F8" s="19">
        <v>4981</v>
      </c>
      <c r="G8" s="19">
        <f t="shared" si="1"/>
        <v>-4981</v>
      </c>
      <c r="H8" s="20">
        <v>0</v>
      </c>
      <c r="I8" s="19">
        <v>14.6</v>
      </c>
      <c r="J8" s="20">
        <f t="shared" si="3"/>
        <v>-14.6</v>
      </c>
      <c r="K8" s="19"/>
      <c r="L8" s="19"/>
      <c r="M8" s="19">
        <v>4200</v>
      </c>
      <c r="N8" s="19">
        <f t="shared" si="4"/>
        <v>-4200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10228</v>
      </c>
      <c r="F9" s="12">
        <v>6706</v>
      </c>
      <c r="G9" s="12">
        <f t="shared" si="1"/>
        <v>3522</v>
      </c>
      <c r="H9" s="13">
        <f t="shared" si="2"/>
        <v>18.264285714285716</v>
      </c>
      <c r="I9" s="12">
        <v>12.1</v>
      </c>
      <c r="J9" s="13">
        <f t="shared" si="3"/>
        <v>6.164285714285716</v>
      </c>
      <c r="K9" s="12">
        <f>E9-L9</f>
        <v>512</v>
      </c>
      <c r="L9" s="12">
        <v>9716</v>
      </c>
      <c r="M9" s="12">
        <v>6227</v>
      </c>
      <c r="N9" s="12">
        <f t="shared" si="4"/>
        <v>3489</v>
      </c>
      <c r="O9" s="14">
        <f>L9*P9/3.4</f>
        <v>11144.823529411766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696</v>
      </c>
      <c r="M10" s="12">
        <v>966</v>
      </c>
      <c r="N10" s="12">
        <f t="shared" si="4"/>
        <v>-270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37917</v>
      </c>
      <c r="F11" s="11">
        <f>SUM(F5:F9)</f>
        <v>60346</v>
      </c>
      <c r="G11" s="12">
        <f t="shared" si="1"/>
        <v>-22429</v>
      </c>
      <c r="H11" s="13">
        <f t="shared" si="2"/>
        <v>10.256153638084934</v>
      </c>
      <c r="I11" s="11">
        <v>14.5</v>
      </c>
      <c r="J11" s="13">
        <f t="shared" si="3"/>
        <v>-4.243846361915066</v>
      </c>
      <c r="K11" s="12">
        <f>SUM(K5:K9)</f>
        <v>-17783</v>
      </c>
      <c r="L11" s="11">
        <f>SUM(L5:L10)</f>
        <v>55700</v>
      </c>
      <c r="M11" s="11">
        <f>SUM(M5:M10)</f>
        <v>52751</v>
      </c>
      <c r="N11" s="12">
        <f t="shared" si="4"/>
        <v>2949</v>
      </c>
      <c r="O11" s="17">
        <f>SUM(O5:O10)</f>
        <v>63254.02352941176</v>
      </c>
      <c r="P11" s="13">
        <f>O11*3.4/L11</f>
        <v>3.8611073608617588</v>
      </c>
    </row>
    <row r="12" ht="15">
      <c r="O12">
        <v>1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="95" zoomScaleNormal="95" zoomScalePageLayoutView="0" workbookViewId="0" topLeftCell="A1">
      <selection activeCell="P14" sqref="P1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12057</v>
      </c>
      <c r="F3" s="12">
        <v>13034</v>
      </c>
      <c r="G3" s="12">
        <f aca="true" t="shared" si="1" ref="G3:G8">E3-F3</f>
        <v>-977</v>
      </c>
      <c r="H3" s="13">
        <f>E3/B3</f>
        <v>12.057</v>
      </c>
      <c r="I3" s="13">
        <f aca="true" t="shared" si="2" ref="I3:I8">F3/C3</f>
        <v>11.881494986326345</v>
      </c>
      <c r="J3" s="13">
        <f aca="true" t="shared" si="3" ref="J3:J8">H3-I3</f>
        <v>0.17550501367365534</v>
      </c>
      <c r="K3" s="12">
        <v>430</v>
      </c>
      <c r="L3" s="12">
        <v>11627</v>
      </c>
      <c r="M3" s="12">
        <v>12644</v>
      </c>
      <c r="N3" s="12">
        <f aca="true" t="shared" si="4" ref="N3:N8">L3-M3</f>
        <v>-1017</v>
      </c>
      <c r="O3" s="14">
        <f>L3*P3/3.4</f>
        <v>14362.764705882353</v>
      </c>
      <c r="P3" s="15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25275</v>
      </c>
      <c r="F4" s="12">
        <v>20147</v>
      </c>
      <c r="G4" s="12">
        <f t="shared" si="1"/>
        <v>5128</v>
      </c>
      <c r="H4" s="13">
        <f>E4/B4</f>
        <v>21.0625</v>
      </c>
      <c r="I4" s="13">
        <f t="shared" si="2"/>
        <v>16.609233305853255</v>
      </c>
      <c r="J4" s="13">
        <f t="shared" si="3"/>
        <v>4.453266694146745</v>
      </c>
      <c r="K4" s="12">
        <v>775</v>
      </c>
      <c r="L4" s="12">
        <v>24500</v>
      </c>
      <c r="M4" s="12">
        <v>19140</v>
      </c>
      <c r="N4" s="12">
        <f t="shared" si="4"/>
        <v>5360</v>
      </c>
      <c r="O4" s="14">
        <f>L4*P4/3.4</f>
        <v>28102.941176470587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13620</v>
      </c>
      <c r="F5" s="12">
        <v>12903</v>
      </c>
      <c r="G5" s="12">
        <f t="shared" si="1"/>
        <v>717</v>
      </c>
      <c r="H5" s="13">
        <f>E5/B5</f>
        <v>15.133333333333333</v>
      </c>
      <c r="I5" s="13">
        <f t="shared" si="2"/>
        <v>14.336666666666666</v>
      </c>
      <c r="J5" s="13">
        <f t="shared" si="3"/>
        <v>0.7966666666666669</v>
      </c>
      <c r="K5" s="12">
        <v>852</v>
      </c>
      <c r="L5" s="12">
        <v>12170</v>
      </c>
      <c r="M5" s="12">
        <v>12638</v>
      </c>
      <c r="N5" s="12">
        <f t="shared" si="4"/>
        <v>-468</v>
      </c>
      <c r="O5" s="14">
        <f>L5*P5/3.4</f>
        <v>14102.882352941178</v>
      </c>
      <c r="P5" s="15">
        <v>3.94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31">
        <v>9099</v>
      </c>
      <c r="F6" s="12">
        <v>9668</v>
      </c>
      <c r="G6" s="31">
        <f t="shared" si="1"/>
        <v>-569</v>
      </c>
      <c r="H6" s="13">
        <f>E6/B6</f>
        <v>16.248214285714287</v>
      </c>
      <c r="I6" s="13">
        <f t="shared" si="2"/>
        <v>17.264285714285716</v>
      </c>
      <c r="J6" s="13">
        <f t="shared" si="3"/>
        <v>-1.0160714285714292</v>
      </c>
      <c r="K6" s="12">
        <v>596</v>
      </c>
      <c r="L6" s="12">
        <v>8480</v>
      </c>
      <c r="M6" s="12">
        <v>9286</v>
      </c>
      <c r="N6" s="12">
        <f t="shared" si="4"/>
        <v>-806</v>
      </c>
      <c r="O6" s="14">
        <f>L6*P6/3.4</f>
        <v>10225.882352941177</v>
      </c>
      <c r="P6" s="31">
        <v>4.1</v>
      </c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>
        <f t="shared" si="1"/>
        <v>0</v>
      </c>
      <c r="H7" s="13"/>
      <c r="I7" s="13"/>
      <c r="J7" s="13"/>
      <c r="K7" s="15"/>
      <c r="L7" s="15">
        <v>598</v>
      </c>
      <c r="N7" s="12">
        <f t="shared" si="4"/>
        <v>598</v>
      </c>
      <c r="O7" s="14">
        <v>598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>
        <f>SUM(E3:E7)</f>
        <v>60051</v>
      </c>
      <c r="F8" s="11">
        <f>SUM(F3:F7)</f>
        <v>55752</v>
      </c>
      <c r="G8" s="11">
        <f t="shared" si="1"/>
        <v>4299</v>
      </c>
      <c r="H8" s="13">
        <f>E8/B8</f>
        <v>16.40737704918033</v>
      </c>
      <c r="I8" s="17">
        <f t="shared" si="2"/>
        <v>14.788328912466843</v>
      </c>
      <c r="J8" s="13">
        <f t="shared" si="3"/>
        <v>1.6190481367134861</v>
      </c>
      <c r="K8" s="11">
        <f>SUM(K3:K7)</f>
        <v>2653</v>
      </c>
      <c r="L8" s="11">
        <f>SUM(L3:L7)</f>
        <v>57375</v>
      </c>
      <c r="M8" s="11">
        <f>SUM(M3:M6)</f>
        <v>53708</v>
      </c>
      <c r="N8" s="11">
        <f t="shared" si="4"/>
        <v>3667</v>
      </c>
      <c r="O8" s="17">
        <f>SUM(O3:O7)</f>
        <v>67392.47058823529</v>
      </c>
      <c r="P8" s="17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B5" sqref="B5:B9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1067</v>
      </c>
      <c r="D5" s="12">
        <f aca="true" t="shared" si="0" ref="D5:D11">B5-C5</f>
        <v>-43</v>
      </c>
      <c r="E5" s="12">
        <v>13480</v>
      </c>
      <c r="F5" s="12">
        <v>12464</v>
      </c>
      <c r="G5" s="12">
        <f aca="true" t="shared" si="1" ref="G5:G11">E5-F5</f>
        <v>1016</v>
      </c>
      <c r="H5" s="13">
        <f aca="true" t="shared" si="2" ref="H5:H11">E5/B5</f>
        <v>13.1640625</v>
      </c>
      <c r="I5" s="12">
        <v>11.5</v>
      </c>
      <c r="J5" s="13">
        <f aca="true" t="shared" si="3" ref="J5:J11">H5-I5</f>
        <v>1.6640625</v>
      </c>
      <c r="K5" s="12">
        <f>E5-L5</f>
        <v>329</v>
      </c>
      <c r="L5" s="12">
        <v>13151</v>
      </c>
      <c r="M5" s="12">
        <v>12033</v>
      </c>
      <c r="N5" s="12">
        <f aca="true" t="shared" si="4" ref="N5:N11">L5-M5</f>
        <v>1118</v>
      </c>
      <c r="O5" s="14">
        <f>L5*P5/3.4</f>
        <v>15471.764705882353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21855</v>
      </c>
      <c r="F6" s="12">
        <v>20939</v>
      </c>
      <c r="G6" s="12">
        <f t="shared" si="1"/>
        <v>916</v>
      </c>
      <c r="H6" s="13">
        <f t="shared" si="2"/>
        <v>18.017312448474854</v>
      </c>
      <c r="I6" s="12">
        <v>16.7</v>
      </c>
      <c r="J6" s="13">
        <f t="shared" si="3"/>
        <v>1.3173124484748548</v>
      </c>
      <c r="K6" s="12">
        <f>E6-L6</f>
        <v>1133</v>
      </c>
      <c r="L6" s="12">
        <v>20722</v>
      </c>
      <c r="M6" s="12">
        <v>20075</v>
      </c>
      <c r="N6" s="12">
        <f t="shared" si="4"/>
        <v>647</v>
      </c>
      <c r="O6" s="14">
        <f>L6*P6/3.4</f>
        <v>24378.823529411766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13177</v>
      </c>
      <c r="F7" s="12">
        <v>15787</v>
      </c>
      <c r="G7" s="12">
        <f t="shared" si="1"/>
        <v>-2610</v>
      </c>
      <c r="H7" s="13">
        <f t="shared" si="2"/>
        <v>14.641111111111112</v>
      </c>
      <c r="I7" s="12">
        <v>17.5</v>
      </c>
      <c r="J7" s="13">
        <f t="shared" si="3"/>
        <v>-2.858888888888888</v>
      </c>
      <c r="K7" s="12">
        <f>E7-L7</f>
        <v>667</v>
      </c>
      <c r="L7" s="12">
        <v>12510</v>
      </c>
      <c r="M7" s="12">
        <v>14064</v>
      </c>
      <c r="N7" s="12">
        <f t="shared" si="4"/>
        <v>-1554</v>
      </c>
      <c r="O7" s="14">
        <f>L7*P7/3.4</f>
        <v>13429.85294117647</v>
      </c>
      <c r="P7" s="15">
        <v>3.65</v>
      </c>
    </row>
    <row r="8" spans="1:16" s="16" customFormat="1" ht="33" customHeight="1">
      <c r="A8" s="11" t="s">
        <v>11</v>
      </c>
      <c r="B8" s="21"/>
      <c r="C8" s="21">
        <v>340</v>
      </c>
      <c r="D8" s="21">
        <f t="shared" si="0"/>
        <v>-340</v>
      </c>
      <c r="E8" s="21"/>
      <c r="F8" s="21">
        <v>5041</v>
      </c>
      <c r="G8" s="21">
        <f t="shared" si="1"/>
        <v>-5041</v>
      </c>
      <c r="H8" s="22">
        <v>0</v>
      </c>
      <c r="I8" s="21">
        <v>14.8</v>
      </c>
      <c r="J8" s="22">
        <f t="shared" si="3"/>
        <v>-14.8</v>
      </c>
      <c r="K8" s="21">
        <f>E8-L8</f>
        <v>0</v>
      </c>
      <c r="L8" s="21"/>
      <c r="M8" s="21">
        <v>4200</v>
      </c>
      <c r="N8" s="21">
        <f t="shared" si="4"/>
        <v>-4200</v>
      </c>
      <c r="O8" s="22">
        <f>L8*P8/3.4</f>
        <v>0</v>
      </c>
      <c r="P8" s="21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10318</v>
      </c>
      <c r="F9" s="12">
        <v>6880</v>
      </c>
      <c r="G9" s="12">
        <f t="shared" si="1"/>
        <v>3438</v>
      </c>
      <c r="H9" s="13">
        <f t="shared" si="2"/>
        <v>18.425</v>
      </c>
      <c r="I9" s="12">
        <v>12.4</v>
      </c>
      <c r="J9" s="13">
        <f t="shared" si="3"/>
        <v>6.025</v>
      </c>
      <c r="K9" s="12">
        <f>E9-L9</f>
        <v>-880</v>
      </c>
      <c r="L9" s="12">
        <v>11198</v>
      </c>
      <c r="M9" s="12">
        <v>6444</v>
      </c>
      <c r="N9" s="12">
        <f t="shared" si="4"/>
        <v>4754</v>
      </c>
      <c r="O9" s="14">
        <f>L9*P9/3.4</f>
        <v>12844.764705882353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/>
      <c r="M10" s="12">
        <v>677</v>
      </c>
      <c r="N10" s="12">
        <f t="shared" si="4"/>
        <v>-677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4114</v>
      </c>
      <c r="D11" s="12">
        <f t="shared" si="0"/>
        <v>-417</v>
      </c>
      <c r="E11" s="11">
        <f>SUM(E5:E9)</f>
        <v>58830</v>
      </c>
      <c r="F11" s="11">
        <f>SUM(F5:F9)</f>
        <v>61111</v>
      </c>
      <c r="G11" s="12">
        <f t="shared" si="1"/>
        <v>-2281</v>
      </c>
      <c r="H11" s="13">
        <f t="shared" si="2"/>
        <v>15.9129023532594</v>
      </c>
      <c r="I11" s="11"/>
      <c r="J11" s="13">
        <f t="shared" si="3"/>
        <v>15.9129023532594</v>
      </c>
      <c r="K11" s="12">
        <f>SUM(K5:K9)</f>
        <v>1249</v>
      </c>
      <c r="L11" s="11">
        <f>SUM(L5:L10)</f>
        <v>57581</v>
      </c>
      <c r="M11" s="11">
        <f>SUM(M5:M10)</f>
        <v>57493</v>
      </c>
      <c r="N11" s="12">
        <f t="shared" si="4"/>
        <v>88</v>
      </c>
      <c r="O11" s="17">
        <f>SUM(O5:O10)</f>
        <v>66125.20588235294</v>
      </c>
      <c r="P11" s="13">
        <f>O11*3.4/L11</f>
        <v>3.9045119049686527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B5" sqref="B5:B9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1067</v>
      </c>
      <c r="D5" s="12">
        <f aca="true" t="shared" si="0" ref="D5:D11">B5-C5</f>
        <v>-43</v>
      </c>
      <c r="E5" s="12">
        <v>13577</v>
      </c>
      <c r="F5" s="12">
        <v>13031</v>
      </c>
      <c r="G5" s="12">
        <f aca="true" t="shared" si="1" ref="G5:G11">E5-F5</f>
        <v>546</v>
      </c>
      <c r="H5" s="13">
        <f aca="true" t="shared" si="2" ref="H5:H11">E5/B5</f>
        <v>13.2587890625</v>
      </c>
      <c r="I5" s="12">
        <v>12</v>
      </c>
      <c r="J5" s="13">
        <f aca="true" t="shared" si="3" ref="J5:J11">H5-I5</f>
        <v>1.2587890625</v>
      </c>
      <c r="K5" s="12">
        <v>352</v>
      </c>
      <c r="L5" s="12">
        <v>13225</v>
      </c>
      <c r="M5" s="12">
        <v>12541</v>
      </c>
      <c r="N5" s="12">
        <f aca="true" t="shared" si="4" ref="N5:N11">L5-M5</f>
        <v>684</v>
      </c>
      <c r="O5" s="14">
        <f aca="true" t="shared" si="5" ref="O5:O10">L5*P5/3.4</f>
        <v>15558.823529411766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21933</v>
      </c>
      <c r="F6" s="12">
        <v>21487</v>
      </c>
      <c r="G6" s="12">
        <f t="shared" si="1"/>
        <v>446</v>
      </c>
      <c r="H6" s="13">
        <f t="shared" si="2"/>
        <v>18.08161582852432</v>
      </c>
      <c r="I6" s="12">
        <v>17.1</v>
      </c>
      <c r="J6" s="13">
        <f t="shared" si="3"/>
        <v>0.9816158285243191</v>
      </c>
      <c r="K6" s="12">
        <v>1443</v>
      </c>
      <c r="L6" s="12">
        <v>20490</v>
      </c>
      <c r="M6" s="12">
        <v>20605</v>
      </c>
      <c r="N6" s="12">
        <f t="shared" si="4"/>
        <v>-115</v>
      </c>
      <c r="O6" s="14">
        <f t="shared" si="5"/>
        <v>24105.88235294118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13167</v>
      </c>
      <c r="F7" s="12">
        <v>15965</v>
      </c>
      <c r="G7" s="12">
        <f t="shared" si="1"/>
        <v>-2798</v>
      </c>
      <c r="H7" s="13">
        <f t="shared" si="2"/>
        <v>14.63</v>
      </c>
      <c r="I7" s="12">
        <v>17.7</v>
      </c>
      <c r="J7" s="13">
        <f t="shared" si="3"/>
        <v>-3.0699999999999985</v>
      </c>
      <c r="K7" s="12">
        <v>712</v>
      </c>
      <c r="L7" s="12">
        <v>11651</v>
      </c>
      <c r="M7" s="12">
        <v>13945</v>
      </c>
      <c r="N7" s="12">
        <f t="shared" si="4"/>
        <v>-2294</v>
      </c>
      <c r="O7" s="14">
        <f t="shared" si="5"/>
        <v>12267.817647058824</v>
      </c>
      <c r="P7" s="15">
        <v>3.58</v>
      </c>
    </row>
    <row r="8" spans="1:16" s="16" customFormat="1" ht="33" customHeight="1">
      <c r="A8" s="11" t="s">
        <v>11</v>
      </c>
      <c r="B8" s="21"/>
      <c r="C8" s="19">
        <v>340</v>
      </c>
      <c r="D8" s="19">
        <f t="shared" si="0"/>
        <v>-340</v>
      </c>
      <c r="E8" s="19">
        <v>0</v>
      </c>
      <c r="F8" s="19">
        <v>5058</v>
      </c>
      <c r="G8" s="19">
        <f t="shared" si="1"/>
        <v>-5058</v>
      </c>
      <c r="H8" s="20">
        <v>0</v>
      </c>
      <c r="I8" s="19">
        <v>14.8</v>
      </c>
      <c r="J8" s="20">
        <f t="shared" si="3"/>
        <v>-14.8</v>
      </c>
      <c r="K8" s="19"/>
      <c r="L8" s="19">
        <v>0</v>
      </c>
      <c r="M8" s="19">
        <v>4668</v>
      </c>
      <c r="N8" s="19">
        <f t="shared" si="4"/>
        <v>-4668</v>
      </c>
      <c r="O8" s="20">
        <f t="shared" si="5"/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10363</v>
      </c>
      <c r="F9" s="12">
        <v>7527</v>
      </c>
      <c r="G9" s="12">
        <f t="shared" si="1"/>
        <v>2836</v>
      </c>
      <c r="H9" s="13">
        <f t="shared" si="2"/>
        <v>18.505357142857143</v>
      </c>
      <c r="I9" s="12">
        <v>13.6</v>
      </c>
      <c r="J9" s="13">
        <f t="shared" si="3"/>
        <v>4.905357142857143</v>
      </c>
      <c r="K9" s="12">
        <f>E9-L9</f>
        <v>488</v>
      </c>
      <c r="L9" s="12">
        <v>9875</v>
      </c>
      <c r="M9" s="12">
        <v>7083</v>
      </c>
      <c r="N9" s="12">
        <f t="shared" si="4"/>
        <v>2792</v>
      </c>
      <c r="O9" s="14">
        <f t="shared" si="5"/>
        <v>11327.205882352942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807</v>
      </c>
      <c r="M10" s="12">
        <v>951</v>
      </c>
      <c r="N10" s="12">
        <f t="shared" si="4"/>
        <v>-144</v>
      </c>
      <c r="O10" s="14">
        <f t="shared" si="5"/>
        <v>0</v>
      </c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4114</v>
      </c>
      <c r="D11" s="12">
        <f t="shared" si="0"/>
        <v>-417</v>
      </c>
      <c r="E11" s="11">
        <f>SUM(E5:E9)</f>
        <v>59040</v>
      </c>
      <c r="F11" s="11">
        <f>SUM(F5:F9)</f>
        <v>63068</v>
      </c>
      <c r="G11" s="12">
        <f t="shared" si="1"/>
        <v>-4028</v>
      </c>
      <c r="H11" s="13">
        <f t="shared" si="2"/>
        <v>15.969705166351096</v>
      </c>
      <c r="I11" s="11">
        <v>15.2</v>
      </c>
      <c r="J11" s="13">
        <f t="shared" si="3"/>
        <v>0.7697051663510965</v>
      </c>
      <c r="K11" s="12">
        <f>SUM(K5:K9)</f>
        <v>2995</v>
      </c>
      <c r="L11" s="11">
        <f>SUM(L5:L10)</f>
        <v>56048</v>
      </c>
      <c r="M11" s="11">
        <f>SUM(M5:M10)</f>
        <v>59793</v>
      </c>
      <c r="N11" s="12">
        <f t="shared" si="4"/>
        <v>-3745</v>
      </c>
      <c r="O11" s="17">
        <f>SUM(O5:O10)</f>
        <v>63259.72941176471</v>
      </c>
      <c r="P11" s="13">
        <f>O11*3.4/L11</f>
        <v>3.837480017128176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O10" sqref="O10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1067</v>
      </c>
      <c r="D5" s="12">
        <f aca="true" t="shared" si="0" ref="D5:D11">B5-C5</f>
        <v>-43</v>
      </c>
      <c r="E5" s="12">
        <v>13648</v>
      </c>
      <c r="F5" s="12">
        <v>12658</v>
      </c>
      <c r="G5" s="12">
        <f aca="true" t="shared" si="1" ref="G5:G11">E5-F5</f>
        <v>990</v>
      </c>
      <c r="H5" s="13">
        <f aca="true" t="shared" si="2" ref="H5:H11">E5/B5</f>
        <v>13.328125</v>
      </c>
      <c r="I5" s="12">
        <v>11.6</v>
      </c>
      <c r="J5" s="13">
        <f aca="true" t="shared" si="3" ref="J5:J11">H5-I5</f>
        <v>1.7281250000000004</v>
      </c>
      <c r="K5" s="12">
        <v>309</v>
      </c>
      <c r="L5" s="12">
        <v>13339</v>
      </c>
      <c r="M5" s="12">
        <v>12211</v>
      </c>
      <c r="N5" s="12">
        <f aca="true" t="shared" si="4" ref="N5:N11">L5-M5</f>
        <v>1128</v>
      </c>
      <c r="O5" s="14">
        <f>L5*P5/3.4</f>
        <v>15692.94117647059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21416</v>
      </c>
      <c r="F6" s="12">
        <v>21539</v>
      </c>
      <c r="G6" s="12">
        <f t="shared" si="1"/>
        <v>-123</v>
      </c>
      <c r="H6" s="13">
        <f t="shared" si="2"/>
        <v>17.65539983511954</v>
      </c>
      <c r="I6" s="12">
        <v>17.2</v>
      </c>
      <c r="J6" s="13">
        <f t="shared" si="3"/>
        <v>0.45539983511953963</v>
      </c>
      <c r="K6" s="12">
        <v>1471</v>
      </c>
      <c r="L6" s="12">
        <v>19945</v>
      </c>
      <c r="M6" s="12">
        <v>20745</v>
      </c>
      <c r="N6" s="12">
        <f t="shared" si="4"/>
        <v>-800</v>
      </c>
      <c r="O6" s="14">
        <f>L6*P6/3.4</f>
        <v>23464.70588235294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13080</v>
      </c>
      <c r="F7" s="12">
        <v>16065</v>
      </c>
      <c r="G7" s="12">
        <f t="shared" si="1"/>
        <v>-2985</v>
      </c>
      <c r="H7" s="13">
        <f t="shared" si="2"/>
        <v>14.533333333333333</v>
      </c>
      <c r="I7" s="12">
        <v>17.8</v>
      </c>
      <c r="J7" s="13">
        <f t="shared" si="3"/>
        <v>-3.2666666666666675</v>
      </c>
      <c r="K7" s="12">
        <v>875</v>
      </c>
      <c r="L7" s="12">
        <v>11417</v>
      </c>
      <c r="M7" s="12">
        <v>14431</v>
      </c>
      <c r="N7" s="12">
        <f t="shared" si="4"/>
        <v>-3014</v>
      </c>
      <c r="O7" s="14">
        <f>L7*P7/3.4</f>
        <v>12256.485294117647</v>
      </c>
      <c r="P7" s="15">
        <v>3.65</v>
      </c>
    </row>
    <row r="8" spans="1:16" s="16" customFormat="1" ht="33" customHeight="1">
      <c r="A8" s="21" t="s">
        <v>11</v>
      </c>
      <c r="B8" s="21"/>
      <c r="C8" s="19">
        <v>340</v>
      </c>
      <c r="D8" s="19">
        <f t="shared" si="0"/>
        <v>-340</v>
      </c>
      <c r="E8" s="19"/>
      <c r="F8" s="19">
        <v>5093</v>
      </c>
      <c r="G8" s="19">
        <f t="shared" si="1"/>
        <v>-5093</v>
      </c>
      <c r="H8" s="20">
        <v>0</v>
      </c>
      <c r="I8" s="19">
        <v>14.9</v>
      </c>
      <c r="J8" s="20">
        <f t="shared" si="3"/>
        <v>-14.9</v>
      </c>
      <c r="K8" s="19"/>
      <c r="L8" s="19"/>
      <c r="M8" s="19">
        <v>5084</v>
      </c>
      <c r="N8" s="19">
        <f t="shared" si="4"/>
        <v>-5084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10506</v>
      </c>
      <c r="F9" s="12">
        <v>7434</v>
      </c>
      <c r="G9" s="12">
        <f t="shared" si="1"/>
        <v>3072</v>
      </c>
      <c r="H9" s="13">
        <f t="shared" si="2"/>
        <v>18.760714285714286</v>
      </c>
      <c r="I9" s="12">
        <v>13.4</v>
      </c>
      <c r="J9" s="13">
        <f t="shared" si="3"/>
        <v>5.360714285714286</v>
      </c>
      <c r="K9" s="12">
        <v>489</v>
      </c>
      <c r="L9" s="12">
        <v>10017</v>
      </c>
      <c r="M9" s="12">
        <v>6970</v>
      </c>
      <c r="N9" s="12">
        <f t="shared" si="4"/>
        <v>3047</v>
      </c>
      <c r="O9" s="14">
        <f>L9*P9/3.4</f>
        <v>11490.088235294117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792</v>
      </c>
      <c r="M10" s="12">
        <v>598</v>
      </c>
      <c r="N10" s="12">
        <f t="shared" si="4"/>
        <v>194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4114</v>
      </c>
      <c r="D11" s="12">
        <f t="shared" si="0"/>
        <v>-417</v>
      </c>
      <c r="E11" s="11">
        <f>SUM(E5:E9)</f>
        <v>58650</v>
      </c>
      <c r="F11" s="11">
        <f>SUM(F5:F9)</f>
        <v>62789</v>
      </c>
      <c r="G11" s="12">
        <f t="shared" si="1"/>
        <v>-4139</v>
      </c>
      <c r="H11" s="13">
        <f t="shared" si="2"/>
        <v>15.864214227752232</v>
      </c>
      <c r="I11" s="11"/>
      <c r="J11" s="13">
        <f t="shared" si="3"/>
        <v>15.864214227752232</v>
      </c>
      <c r="K11" s="12">
        <f>SUM(K5:K9)</f>
        <v>3144</v>
      </c>
      <c r="L11" s="11">
        <f>SUM(L5:L10)</f>
        <v>55510</v>
      </c>
      <c r="M11" s="11">
        <f>SUM(M5:M10)</f>
        <v>60039</v>
      </c>
      <c r="N11" s="12">
        <f t="shared" si="4"/>
        <v>-4529</v>
      </c>
      <c r="O11" s="17">
        <f>SUM(O5:O9)</f>
        <v>62904.220588235294</v>
      </c>
      <c r="P11" s="13">
        <f>O11*3.4/L11</f>
        <v>3.8528976760943974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M9" sqref="M9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33" customHeight="1">
      <c r="A5" s="11" t="s">
        <v>8</v>
      </c>
      <c r="B5" s="12">
        <v>1024</v>
      </c>
      <c r="C5" s="12">
        <v>1067</v>
      </c>
      <c r="D5" s="12">
        <f aca="true" t="shared" si="0" ref="D5:D11">B5-C5</f>
        <v>-43</v>
      </c>
      <c r="E5" s="12">
        <v>13620</v>
      </c>
      <c r="F5" s="12">
        <v>12533</v>
      </c>
      <c r="G5" s="12">
        <f aca="true" t="shared" si="1" ref="G5:G11">E5-F5</f>
        <v>1087</v>
      </c>
      <c r="H5" s="13">
        <v>13.3</v>
      </c>
      <c r="I5" s="12">
        <v>11.5</v>
      </c>
      <c r="J5" s="13">
        <f aca="true" t="shared" si="2" ref="J5:J11">H5-I5</f>
        <v>1.8000000000000007</v>
      </c>
      <c r="K5" s="12">
        <v>320</v>
      </c>
      <c r="L5" s="12">
        <v>13300</v>
      </c>
      <c r="M5" s="12">
        <v>12129</v>
      </c>
      <c r="N5" s="12">
        <f aca="true" t="shared" si="3" ref="N5:N11">L5-M5</f>
        <v>1171</v>
      </c>
      <c r="O5" s="14">
        <f>L5*P5/3.4</f>
        <v>15647.058823529413</v>
      </c>
      <c r="P5" s="15">
        <v>4</v>
      </c>
    </row>
    <row r="6" spans="1:16" s="16" customFormat="1" ht="33" customHeight="1">
      <c r="A6" s="11" t="s">
        <v>9</v>
      </c>
      <c r="B6" s="12">
        <v>1213</v>
      </c>
      <c r="C6" s="12">
        <v>1252</v>
      </c>
      <c r="D6" s="12">
        <f t="shared" si="0"/>
        <v>-39</v>
      </c>
      <c r="E6" s="12">
        <v>21156</v>
      </c>
      <c r="F6" s="12">
        <v>21025</v>
      </c>
      <c r="G6" s="12">
        <f t="shared" si="1"/>
        <v>131</v>
      </c>
      <c r="H6" s="13">
        <v>17.4</v>
      </c>
      <c r="I6" s="12">
        <v>16.7</v>
      </c>
      <c r="J6" s="13">
        <f t="shared" si="2"/>
        <v>0.6999999999999993</v>
      </c>
      <c r="K6" s="12">
        <v>1401</v>
      </c>
      <c r="L6" s="12">
        <v>19755</v>
      </c>
      <c r="M6" s="12">
        <v>20270</v>
      </c>
      <c r="N6" s="12">
        <f t="shared" si="3"/>
        <v>-515</v>
      </c>
      <c r="O6" s="14">
        <f>L6*P6/3.4</f>
        <v>23241.176470588234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13094</v>
      </c>
      <c r="F7" s="12">
        <v>16088</v>
      </c>
      <c r="G7" s="12">
        <f t="shared" si="1"/>
        <v>-2994</v>
      </c>
      <c r="H7" s="13">
        <v>14.5</v>
      </c>
      <c r="I7" s="12">
        <v>17.8</v>
      </c>
      <c r="J7" s="13">
        <f t="shared" si="2"/>
        <v>-3.3000000000000007</v>
      </c>
      <c r="K7" s="12">
        <v>803</v>
      </c>
      <c r="L7" s="12">
        <v>11589</v>
      </c>
      <c r="M7" s="12">
        <v>14341</v>
      </c>
      <c r="N7" s="12">
        <f t="shared" si="3"/>
        <v>-2752</v>
      </c>
      <c r="O7" s="14">
        <f>L7*P7/3.4</f>
        <v>12134.364705882354</v>
      </c>
      <c r="P7" s="15">
        <v>3.56</v>
      </c>
    </row>
    <row r="8" spans="1:16" s="16" customFormat="1" ht="33" customHeight="1">
      <c r="A8" s="21" t="s">
        <v>11</v>
      </c>
      <c r="B8" s="21"/>
      <c r="C8" s="19">
        <v>340</v>
      </c>
      <c r="D8" s="19">
        <f t="shared" si="0"/>
        <v>-340</v>
      </c>
      <c r="E8" s="19"/>
      <c r="F8" s="19">
        <v>5121</v>
      </c>
      <c r="G8" s="19">
        <f t="shared" si="1"/>
        <v>-5121</v>
      </c>
      <c r="H8" s="20"/>
      <c r="I8" s="19">
        <v>15</v>
      </c>
      <c r="J8" s="20">
        <f t="shared" si="2"/>
        <v>-15</v>
      </c>
      <c r="K8" s="19"/>
      <c r="L8" s="19"/>
      <c r="M8" s="19">
        <v>5051</v>
      </c>
      <c r="N8" s="19">
        <f t="shared" si="3"/>
        <v>-5051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10664</v>
      </c>
      <c r="F9" s="12">
        <v>7382</v>
      </c>
      <c r="G9" s="12">
        <f t="shared" si="1"/>
        <v>3282</v>
      </c>
      <c r="H9" s="13">
        <v>19</v>
      </c>
      <c r="I9" s="12">
        <v>13.3</v>
      </c>
      <c r="J9" s="13">
        <f t="shared" si="2"/>
        <v>5.699999999999999</v>
      </c>
      <c r="K9" s="12">
        <f>E9-L9</f>
        <v>382</v>
      </c>
      <c r="L9" s="12">
        <v>10282</v>
      </c>
      <c r="M9" s="12">
        <v>6911</v>
      </c>
      <c r="N9" s="12">
        <f t="shared" si="3"/>
        <v>3371</v>
      </c>
      <c r="O9" s="14">
        <f>L9*P9/3.4</f>
        <v>11794.05882352941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702</v>
      </c>
      <c r="M10" s="12"/>
      <c r="N10" s="12">
        <f t="shared" si="3"/>
        <v>702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4114</v>
      </c>
      <c r="D11" s="12">
        <f t="shared" si="0"/>
        <v>-417</v>
      </c>
      <c r="E11" s="11">
        <f>SUM(E5:E9)</f>
        <v>58534</v>
      </c>
      <c r="F11" s="11">
        <f>SUM(F5:F9)</f>
        <v>62149</v>
      </c>
      <c r="G11" s="12">
        <f t="shared" si="1"/>
        <v>-3615</v>
      </c>
      <c r="H11" s="13">
        <f>E11/B11</f>
        <v>15.832837435758723</v>
      </c>
      <c r="I11" s="11"/>
      <c r="J11" s="13">
        <f t="shared" si="2"/>
        <v>15.832837435758723</v>
      </c>
      <c r="K11" s="12">
        <f>SUM(K5:K9)</f>
        <v>2906</v>
      </c>
      <c r="L11" s="11">
        <f>SUM(L5:L10)</f>
        <v>55628</v>
      </c>
      <c r="M11" s="11">
        <f>SUM(M5:M10)</f>
        <v>58702</v>
      </c>
      <c r="N11" s="12">
        <f t="shared" si="3"/>
        <v>-3074</v>
      </c>
      <c r="O11" s="17">
        <f>SUM(O5:O9)</f>
        <v>62816.65882352942</v>
      </c>
      <c r="P11" s="13">
        <f>O11*3.4/L11</f>
        <v>3.8393729776371615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A5" sqref="A5:A6"/>
    </sheetView>
  </sheetViews>
  <sheetFormatPr defaultColWidth="9.140625" defaultRowHeight="15"/>
  <cols>
    <col min="1" max="1" width="23.14062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48" customHeight="1">
      <c r="A5" s="11" t="s">
        <v>33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13697</v>
      </c>
      <c r="F5" s="12">
        <v>12556</v>
      </c>
      <c r="G5" s="12">
        <f aca="true" t="shared" si="1" ref="G5:G11">E5-F5</f>
        <v>1141</v>
      </c>
      <c r="H5" s="13">
        <v>13.3</v>
      </c>
      <c r="I5" s="12">
        <v>11.5</v>
      </c>
      <c r="J5" s="13">
        <f aca="true" t="shared" si="2" ref="J5:J11">H5-I5</f>
        <v>1.8000000000000007</v>
      </c>
      <c r="K5" s="12">
        <v>312</v>
      </c>
      <c r="L5" s="12">
        <v>13385</v>
      </c>
      <c r="M5" s="12">
        <v>12097</v>
      </c>
      <c r="N5" s="12">
        <f aca="true" t="shared" si="3" ref="N5:N11">L5-M5</f>
        <v>1288</v>
      </c>
      <c r="O5" s="14">
        <f>L5*P5/3.4</f>
        <v>15747.058823529413</v>
      </c>
      <c r="P5" s="15">
        <v>4</v>
      </c>
    </row>
    <row r="6" spans="1:16" s="16" customFormat="1" ht="50.25" customHeight="1">
      <c r="A6" s="11" t="s">
        <v>34</v>
      </c>
      <c r="B6" s="12">
        <v>1213</v>
      </c>
      <c r="C6" s="12">
        <v>1252</v>
      </c>
      <c r="D6" s="12">
        <f t="shared" si="0"/>
        <v>-39</v>
      </c>
      <c r="E6" s="12">
        <v>21501</v>
      </c>
      <c r="F6" s="12">
        <v>21033</v>
      </c>
      <c r="G6" s="12">
        <f t="shared" si="1"/>
        <v>468</v>
      </c>
      <c r="H6" s="13">
        <v>17.7</v>
      </c>
      <c r="I6" s="12">
        <v>16.8</v>
      </c>
      <c r="J6" s="13">
        <f t="shared" si="2"/>
        <v>0.8999999999999986</v>
      </c>
      <c r="K6" s="12">
        <f>E6-L6</f>
        <v>1366</v>
      </c>
      <c r="L6" s="12">
        <v>20135</v>
      </c>
      <c r="M6" s="12">
        <v>20285</v>
      </c>
      <c r="N6" s="12">
        <f t="shared" si="3"/>
        <v>-150</v>
      </c>
      <c r="O6" s="14">
        <f>L6*P6/3.4</f>
        <v>23688.235294117647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13154</v>
      </c>
      <c r="F7" s="12">
        <v>16078</v>
      </c>
      <c r="G7" s="12">
        <f t="shared" si="1"/>
        <v>-2924</v>
      </c>
      <c r="H7" s="13">
        <v>14.6</v>
      </c>
      <c r="I7" s="12">
        <v>17.8</v>
      </c>
      <c r="J7" s="13">
        <f t="shared" si="2"/>
        <v>-3.200000000000001</v>
      </c>
      <c r="K7" s="12">
        <f>E7-L7</f>
        <v>754</v>
      </c>
      <c r="L7" s="12">
        <v>12400</v>
      </c>
      <c r="M7" s="12">
        <v>14469</v>
      </c>
      <c r="N7" s="12">
        <f t="shared" si="3"/>
        <v>-2069</v>
      </c>
      <c r="O7" s="14">
        <f>L7*P7/3.4</f>
        <v>13238.823529411766</v>
      </c>
      <c r="P7" s="15">
        <v>3.63</v>
      </c>
    </row>
    <row r="8" spans="1:16" s="16" customFormat="1" ht="33" customHeight="1">
      <c r="A8" s="21" t="s">
        <v>11</v>
      </c>
      <c r="B8" s="21"/>
      <c r="C8" s="19">
        <v>340</v>
      </c>
      <c r="D8" s="19">
        <f t="shared" si="0"/>
        <v>-340</v>
      </c>
      <c r="E8" s="19"/>
      <c r="F8" s="19">
        <v>5072</v>
      </c>
      <c r="G8" s="19">
        <f t="shared" si="1"/>
        <v>-5072</v>
      </c>
      <c r="H8" s="20"/>
      <c r="I8" s="19">
        <v>14.9</v>
      </c>
      <c r="J8" s="20">
        <f t="shared" si="2"/>
        <v>-14.9</v>
      </c>
      <c r="K8" s="19"/>
      <c r="L8" s="19"/>
      <c r="M8" s="19">
        <v>5052</v>
      </c>
      <c r="N8" s="19">
        <f t="shared" si="3"/>
        <v>-5052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10807</v>
      </c>
      <c r="F9" s="12">
        <v>7382</v>
      </c>
      <c r="G9" s="12">
        <f t="shared" si="1"/>
        <v>3425</v>
      </c>
      <c r="H9" s="13">
        <v>19.3</v>
      </c>
      <c r="I9" s="12">
        <v>13.3</v>
      </c>
      <c r="J9" s="13">
        <f t="shared" si="2"/>
        <v>6</v>
      </c>
      <c r="K9" s="12">
        <v>429</v>
      </c>
      <c r="L9" s="12">
        <v>10378</v>
      </c>
      <c r="M9" s="12">
        <v>6911</v>
      </c>
      <c r="N9" s="12">
        <f t="shared" si="3"/>
        <v>3467</v>
      </c>
      <c r="O9" s="14">
        <f>L9*P9/3.4</f>
        <v>11904.176470588234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/>
      <c r="M10" s="12">
        <v>648</v>
      </c>
      <c r="N10" s="12">
        <f t="shared" si="3"/>
        <v>-648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59159</v>
      </c>
      <c r="F11" s="11">
        <f>SUM(F5:F9)</f>
        <v>62121</v>
      </c>
      <c r="G11" s="12">
        <f t="shared" si="1"/>
        <v>-2962</v>
      </c>
      <c r="H11" s="13">
        <f>E11/B11</f>
        <v>16.001893427103056</v>
      </c>
      <c r="I11" s="11">
        <v>15</v>
      </c>
      <c r="J11" s="13">
        <f t="shared" si="2"/>
        <v>1.001893427103056</v>
      </c>
      <c r="K11" s="12">
        <f>SUM(K5:K9)</f>
        <v>2861</v>
      </c>
      <c r="L11" s="11">
        <f>SUM(L5:L10)</f>
        <v>56298</v>
      </c>
      <c r="M11" s="11">
        <f>SUM(M5:M10)</f>
        <v>59462</v>
      </c>
      <c r="N11" s="12">
        <f t="shared" si="3"/>
        <v>-3164</v>
      </c>
      <c r="O11" s="17">
        <f>SUM(O5:O9)</f>
        <v>64578.29411764706</v>
      </c>
      <c r="P11" s="13">
        <f>O11*3.4/L11</f>
        <v>3.900071050481367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topLeftCell="B1" activePane="topRight" state="frozen"/>
      <selection pane="topLeft" activeCell="O12" sqref="O12"/>
      <selection pane="topRight" activeCell="A5" sqref="A5:A6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53.25" customHeight="1">
      <c r="A5" s="11" t="s">
        <v>33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13404</v>
      </c>
      <c r="F5" s="12">
        <v>12878</v>
      </c>
      <c r="G5" s="12">
        <f aca="true" t="shared" si="1" ref="G5:G11">E5-F5</f>
        <v>526</v>
      </c>
      <c r="H5" s="13">
        <f>E5/B5</f>
        <v>13.08984375</v>
      </c>
      <c r="I5" s="12">
        <v>11.8</v>
      </c>
      <c r="J5" s="13">
        <f aca="true" t="shared" si="2" ref="J5:J11">H5-I5</f>
        <v>1.2898437499999993</v>
      </c>
      <c r="K5" s="12">
        <v>280</v>
      </c>
      <c r="L5" s="12">
        <v>13124</v>
      </c>
      <c r="M5" s="12">
        <v>12462</v>
      </c>
      <c r="N5" s="12">
        <f aca="true" t="shared" si="3" ref="N5:N11">L5-M5</f>
        <v>662</v>
      </c>
      <c r="O5" s="14">
        <f>L5*P5/3.4</f>
        <v>15440</v>
      </c>
      <c r="P5" s="15">
        <v>4</v>
      </c>
    </row>
    <row r="6" spans="1:16" s="16" customFormat="1" ht="57" customHeight="1">
      <c r="A6" s="11" t="s">
        <v>34</v>
      </c>
      <c r="B6" s="12">
        <v>1213</v>
      </c>
      <c r="C6" s="12">
        <v>1252</v>
      </c>
      <c r="D6" s="12">
        <f t="shared" si="0"/>
        <v>-39</v>
      </c>
      <c r="E6" s="12">
        <v>22056</v>
      </c>
      <c r="F6" s="12">
        <v>20742</v>
      </c>
      <c r="G6" s="12">
        <f t="shared" si="1"/>
        <v>1314</v>
      </c>
      <c r="H6" s="13">
        <f>E6/B6</f>
        <v>18.183017312448474</v>
      </c>
      <c r="I6" s="12">
        <v>16.6</v>
      </c>
      <c r="J6" s="13">
        <f t="shared" si="2"/>
        <v>1.5830173124484723</v>
      </c>
      <c r="K6" s="12">
        <v>1546</v>
      </c>
      <c r="L6" s="12">
        <v>20510</v>
      </c>
      <c r="M6" s="12">
        <v>19980</v>
      </c>
      <c r="N6" s="12">
        <f t="shared" si="3"/>
        <v>530</v>
      </c>
      <c r="O6" s="14">
        <f>L6*P6/3.4</f>
        <v>24129.411764705885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13153</v>
      </c>
      <c r="F7" s="12">
        <v>15962</v>
      </c>
      <c r="G7" s="12">
        <f t="shared" si="1"/>
        <v>-2809</v>
      </c>
      <c r="H7" s="13">
        <f>E7/B7</f>
        <v>14.614444444444445</v>
      </c>
      <c r="I7" s="12">
        <v>17.7</v>
      </c>
      <c r="J7" s="13">
        <f t="shared" si="2"/>
        <v>-3.0855555555555547</v>
      </c>
      <c r="K7" s="12">
        <v>782</v>
      </c>
      <c r="L7" s="12">
        <v>11427</v>
      </c>
      <c r="M7" s="12">
        <v>14951</v>
      </c>
      <c r="N7" s="12">
        <f t="shared" si="3"/>
        <v>-3524</v>
      </c>
      <c r="O7" s="14">
        <f>L7*P7/3.4</f>
        <v>12334.438235294117</v>
      </c>
      <c r="P7" s="15">
        <v>3.67</v>
      </c>
    </row>
    <row r="8" spans="1:16" s="16" customFormat="1" ht="33" customHeight="1">
      <c r="A8" s="21" t="s">
        <v>11</v>
      </c>
      <c r="B8" s="21"/>
      <c r="C8" s="19">
        <v>340</v>
      </c>
      <c r="D8" s="19">
        <f t="shared" si="0"/>
        <v>-340</v>
      </c>
      <c r="E8" s="19"/>
      <c r="F8" s="19">
        <v>5198</v>
      </c>
      <c r="G8" s="19">
        <f t="shared" si="1"/>
        <v>-5198</v>
      </c>
      <c r="H8" s="20"/>
      <c r="I8" s="19">
        <v>15.2</v>
      </c>
      <c r="J8" s="20">
        <f t="shared" si="2"/>
        <v>-15.2</v>
      </c>
      <c r="K8" s="19"/>
      <c r="L8" s="19"/>
      <c r="M8" s="19">
        <v>5174</v>
      </c>
      <c r="N8" s="19">
        <f t="shared" si="3"/>
        <v>-5174</v>
      </c>
      <c r="O8" s="20">
        <f>L8*P8/3.4</f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10844</v>
      </c>
      <c r="F9" s="12">
        <v>7416</v>
      </c>
      <c r="G9" s="12">
        <f t="shared" si="1"/>
        <v>3428</v>
      </c>
      <c r="H9" s="13">
        <f>E9/B9</f>
        <v>19.364285714285714</v>
      </c>
      <c r="I9" s="12">
        <v>13.4</v>
      </c>
      <c r="J9" s="13">
        <f t="shared" si="2"/>
        <v>5.9642857142857135</v>
      </c>
      <c r="K9" s="12">
        <v>424</v>
      </c>
      <c r="L9" s="12">
        <v>10420</v>
      </c>
      <c r="M9" s="12">
        <v>6950</v>
      </c>
      <c r="N9" s="12">
        <f t="shared" si="3"/>
        <v>3470</v>
      </c>
      <c r="O9" s="14">
        <f>L9*P9/3.4</f>
        <v>12258.823529411766</v>
      </c>
      <c r="P9" s="15">
        <v>4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944</v>
      </c>
      <c r="M10" s="12"/>
      <c r="N10" s="12">
        <f t="shared" si="3"/>
        <v>944</v>
      </c>
      <c r="O10" s="14"/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59457</v>
      </c>
      <c r="F11" s="11">
        <f>SUM(F5:F9)</f>
        <v>62196</v>
      </c>
      <c r="G11" s="12">
        <f t="shared" si="1"/>
        <v>-2739</v>
      </c>
      <c r="H11" s="13">
        <f>E11/B11</f>
        <v>16.082499323776034</v>
      </c>
      <c r="I11" s="11">
        <v>15</v>
      </c>
      <c r="J11" s="13">
        <f t="shared" si="2"/>
        <v>1.0824993237760339</v>
      </c>
      <c r="K11" s="12">
        <f>SUM(K5:K9)</f>
        <v>3032</v>
      </c>
      <c r="L11" s="11">
        <f>SUM(L5:L10)</f>
        <v>56425</v>
      </c>
      <c r="M11" s="11">
        <f>SUM(M5:M10)</f>
        <v>59517</v>
      </c>
      <c r="N11" s="12">
        <f t="shared" si="3"/>
        <v>-3092</v>
      </c>
      <c r="O11" s="17">
        <f>SUM(O5:O9)</f>
        <v>64162.67352941177</v>
      </c>
      <c r="P11" s="13">
        <f>O11*3.4/L11</f>
        <v>3.866248825875055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2">
      <pane xSplit="1" topLeftCell="B1" activePane="topRight" state="frozen"/>
      <selection pane="topLeft" activeCell="O12" sqref="O12"/>
      <selection pane="topRight" activeCell="H12" sqref="H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5" s="1" customFormat="1" ht="1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54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s="10" customFormat="1" ht="75.75" customHeight="1">
      <c r="A4" s="2" t="s">
        <v>0</v>
      </c>
      <c r="B4" s="3" t="s">
        <v>1</v>
      </c>
      <c r="C4" s="3" t="s">
        <v>18</v>
      </c>
      <c r="D4" s="3" t="s">
        <v>2</v>
      </c>
      <c r="E4" s="4" t="s">
        <v>3</v>
      </c>
      <c r="F4" s="4" t="s">
        <v>19</v>
      </c>
      <c r="G4" s="4" t="s">
        <v>2</v>
      </c>
      <c r="H4" s="5" t="s">
        <v>4</v>
      </c>
      <c r="I4" s="5" t="s">
        <v>20</v>
      </c>
      <c r="J4" s="5" t="s">
        <v>5</v>
      </c>
      <c r="K4" s="6" t="s">
        <v>6</v>
      </c>
      <c r="L4" s="7" t="s">
        <v>7</v>
      </c>
      <c r="M4" s="7" t="s">
        <v>21</v>
      </c>
      <c r="N4" s="7" t="s">
        <v>2</v>
      </c>
      <c r="O4" s="8" t="s">
        <v>15</v>
      </c>
      <c r="P4" s="9" t="s">
        <v>16</v>
      </c>
    </row>
    <row r="5" spans="1:16" s="16" customFormat="1" ht="52.5" customHeight="1">
      <c r="A5" s="11" t="s">
        <v>33</v>
      </c>
      <c r="B5" s="12">
        <v>1024</v>
      </c>
      <c r="C5" s="12">
        <v>1088</v>
      </c>
      <c r="D5" s="12">
        <f aca="true" t="shared" si="0" ref="D5:D11">B5-C5</f>
        <v>-64</v>
      </c>
      <c r="E5" s="12">
        <v>13482</v>
      </c>
      <c r="F5" s="12">
        <v>12708</v>
      </c>
      <c r="G5" s="12">
        <f aca="true" t="shared" si="1" ref="G5:G11">E5-F5</f>
        <v>774</v>
      </c>
      <c r="H5" s="13">
        <f>E5/B5</f>
        <v>13.166015625</v>
      </c>
      <c r="I5" s="12">
        <v>11.7</v>
      </c>
      <c r="J5" s="13">
        <f aca="true" t="shared" si="2" ref="J5:J11">H5-I5</f>
        <v>1.4660156250000007</v>
      </c>
      <c r="K5" s="12">
        <v>334</v>
      </c>
      <c r="L5" s="12">
        <v>13148</v>
      </c>
      <c r="M5" s="12">
        <v>12298</v>
      </c>
      <c r="N5" s="12">
        <f aca="true" t="shared" si="3" ref="N5:N11">L5-M5</f>
        <v>850</v>
      </c>
      <c r="O5" s="14">
        <f aca="true" t="shared" si="4" ref="O5:O10">L5*P5/3.4</f>
        <v>15468.235294117647</v>
      </c>
      <c r="P5" s="15">
        <v>4</v>
      </c>
    </row>
    <row r="6" spans="1:16" s="16" customFormat="1" ht="57.75" customHeight="1">
      <c r="A6" s="11" t="s">
        <v>34</v>
      </c>
      <c r="B6" s="12">
        <v>1213</v>
      </c>
      <c r="C6" s="12">
        <v>1252</v>
      </c>
      <c r="D6" s="12">
        <f t="shared" si="0"/>
        <v>-39</v>
      </c>
      <c r="E6" s="12">
        <v>21951</v>
      </c>
      <c r="F6" s="12">
        <v>20872</v>
      </c>
      <c r="G6" s="12">
        <f t="shared" si="1"/>
        <v>1079</v>
      </c>
      <c r="H6" s="13">
        <f>E6/B6</f>
        <v>18.096455070074196</v>
      </c>
      <c r="I6" s="12">
        <v>16.7</v>
      </c>
      <c r="J6" s="13">
        <f t="shared" si="2"/>
        <v>1.3964550700741967</v>
      </c>
      <c r="K6" s="12">
        <v>1501</v>
      </c>
      <c r="L6" s="12">
        <v>20450</v>
      </c>
      <c r="M6" s="12">
        <v>20555</v>
      </c>
      <c r="N6" s="12">
        <f t="shared" si="3"/>
        <v>-105</v>
      </c>
      <c r="O6" s="14">
        <f t="shared" si="4"/>
        <v>24058.823529411766</v>
      </c>
      <c r="P6" s="15">
        <v>4</v>
      </c>
    </row>
    <row r="7" spans="1:16" s="16" customFormat="1" ht="33" customHeight="1">
      <c r="A7" s="11" t="s">
        <v>10</v>
      </c>
      <c r="B7" s="12">
        <v>900</v>
      </c>
      <c r="C7" s="12">
        <v>900</v>
      </c>
      <c r="D7" s="12">
        <f t="shared" si="0"/>
        <v>0</v>
      </c>
      <c r="E7" s="12">
        <v>12941</v>
      </c>
      <c r="F7" s="12">
        <v>15920</v>
      </c>
      <c r="G7" s="12">
        <f t="shared" si="1"/>
        <v>-2979</v>
      </c>
      <c r="H7" s="13">
        <f>E7/B7</f>
        <v>14.37888888888889</v>
      </c>
      <c r="I7" s="12">
        <v>17.7</v>
      </c>
      <c r="J7" s="13">
        <f t="shared" si="2"/>
        <v>-3.32111111111111</v>
      </c>
      <c r="K7" s="12">
        <v>920</v>
      </c>
      <c r="L7" s="12">
        <v>11139</v>
      </c>
      <c r="M7" s="12">
        <v>14081</v>
      </c>
      <c r="N7" s="12">
        <f t="shared" si="3"/>
        <v>-2942</v>
      </c>
      <c r="O7" s="14">
        <f t="shared" si="4"/>
        <v>12220.138235294118</v>
      </c>
      <c r="P7" s="15">
        <v>3.73</v>
      </c>
    </row>
    <row r="8" spans="1:16" s="16" customFormat="1" ht="33" customHeight="1">
      <c r="A8" s="21" t="s">
        <v>11</v>
      </c>
      <c r="B8" s="21"/>
      <c r="C8" s="19">
        <v>340</v>
      </c>
      <c r="D8" s="19">
        <f t="shared" si="0"/>
        <v>-340</v>
      </c>
      <c r="E8" s="19"/>
      <c r="F8" s="19">
        <v>5169</v>
      </c>
      <c r="G8" s="19">
        <f t="shared" si="1"/>
        <v>-5169</v>
      </c>
      <c r="H8" s="20"/>
      <c r="I8" s="19">
        <v>15.2</v>
      </c>
      <c r="J8" s="20">
        <f t="shared" si="2"/>
        <v>-15.2</v>
      </c>
      <c r="K8" s="19"/>
      <c r="L8" s="19"/>
      <c r="M8" s="19">
        <v>5160</v>
      </c>
      <c r="N8" s="19">
        <f t="shared" si="3"/>
        <v>-5160</v>
      </c>
      <c r="O8" s="20">
        <f t="shared" si="4"/>
        <v>0</v>
      </c>
      <c r="P8" s="19"/>
    </row>
    <row r="9" spans="1:16" s="16" customFormat="1" ht="33" customHeight="1">
      <c r="A9" s="11" t="s">
        <v>12</v>
      </c>
      <c r="B9" s="12">
        <v>560</v>
      </c>
      <c r="C9" s="12">
        <v>555</v>
      </c>
      <c r="D9" s="12">
        <f t="shared" si="0"/>
        <v>5</v>
      </c>
      <c r="E9" s="12">
        <v>11029</v>
      </c>
      <c r="F9" s="12">
        <v>7570</v>
      </c>
      <c r="G9" s="12">
        <f t="shared" si="1"/>
        <v>3459</v>
      </c>
      <c r="H9" s="13">
        <f>E9/B9</f>
        <v>19.694642857142856</v>
      </c>
      <c r="I9" s="12">
        <v>13.6</v>
      </c>
      <c r="J9" s="13">
        <f t="shared" si="2"/>
        <v>6.094642857142857</v>
      </c>
      <c r="K9" s="12">
        <f>E9-L9</f>
        <v>438</v>
      </c>
      <c r="L9" s="12">
        <v>10591</v>
      </c>
      <c r="M9" s="12">
        <v>7116</v>
      </c>
      <c r="N9" s="12">
        <f t="shared" si="3"/>
        <v>3475</v>
      </c>
      <c r="O9" s="14">
        <f t="shared" si="4"/>
        <v>12148.5</v>
      </c>
      <c r="P9" s="15">
        <v>3.9</v>
      </c>
    </row>
    <row r="10" spans="1:16" s="16" customFormat="1" ht="33" customHeight="1">
      <c r="A10" s="11" t="s">
        <v>17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>
        <v>882</v>
      </c>
      <c r="M10" s="12">
        <v>878</v>
      </c>
      <c r="N10" s="12">
        <f t="shared" si="3"/>
        <v>4</v>
      </c>
      <c r="O10" s="14">
        <f t="shared" si="4"/>
        <v>0</v>
      </c>
      <c r="P10" s="15"/>
    </row>
    <row r="11" spans="1:16" s="18" customFormat="1" ht="33" customHeight="1">
      <c r="A11" s="11" t="s">
        <v>13</v>
      </c>
      <c r="B11" s="11">
        <f>SUM(B5:B10)</f>
        <v>3697</v>
      </c>
      <c r="C11" s="11">
        <f>SUM(C5:C10)</f>
        <v>4135</v>
      </c>
      <c r="D11" s="12">
        <f t="shared" si="0"/>
        <v>-438</v>
      </c>
      <c r="E11" s="11">
        <f>SUM(E5:E9)</f>
        <v>59403</v>
      </c>
      <c r="F11" s="11">
        <f>SUM(F5:F9)</f>
        <v>62239</v>
      </c>
      <c r="G11" s="12">
        <f t="shared" si="1"/>
        <v>-2836</v>
      </c>
      <c r="H11" s="13">
        <f>E11/B11</f>
        <v>16.067892886123886</v>
      </c>
      <c r="I11" s="11">
        <v>15</v>
      </c>
      <c r="J11" s="13">
        <f t="shared" si="2"/>
        <v>1.0678928861238859</v>
      </c>
      <c r="K11" s="12">
        <f>SUM(K5:K9)</f>
        <v>3193</v>
      </c>
      <c r="L11" s="11">
        <f>SUM(L5:L10)</f>
        <v>56210</v>
      </c>
      <c r="M11" s="11">
        <f>SUM(M5:M10)</f>
        <v>60088</v>
      </c>
      <c r="N11" s="12">
        <f t="shared" si="3"/>
        <v>-3878</v>
      </c>
      <c r="O11" s="17">
        <f>SUM(O5:O10)</f>
        <v>63895.69705882353</v>
      </c>
      <c r="P11" s="13">
        <f>O11*3.4/L11</f>
        <v>3.864888276107454</v>
      </c>
    </row>
  </sheetData>
  <sheetProtection/>
  <mergeCells count="2">
    <mergeCell ref="A1:O2"/>
    <mergeCell ref="A3:O3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="95" zoomScaleNormal="95" zoomScalePageLayoutView="0" workbookViewId="0" topLeftCell="A1">
      <selection activeCell="H3" sqref="H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12120</v>
      </c>
      <c r="F3" s="12">
        <v>13137</v>
      </c>
      <c r="G3" s="12">
        <f aca="true" t="shared" si="1" ref="G3:G8">E3-F3</f>
        <v>-1017</v>
      </c>
      <c r="H3" s="13">
        <f aca="true" t="shared" si="2" ref="H3:H8">E3/B3</f>
        <v>12.12</v>
      </c>
      <c r="I3" s="13">
        <v>13.1</v>
      </c>
      <c r="J3" s="13">
        <f aca="true" t="shared" si="3" ref="J3:J8">H3-I3</f>
        <v>-0.9800000000000004</v>
      </c>
      <c r="K3" s="12">
        <v>514</v>
      </c>
      <c r="L3" s="12">
        <v>11606</v>
      </c>
      <c r="M3" s="12">
        <v>14898.8</v>
      </c>
      <c r="N3" s="12">
        <f aca="true" t="shared" si="4" ref="N3:N8">L3-M3</f>
        <v>-3292.7999999999993</v>
      </c>
      <c r="O3" s="14">
        <f>L3*P3/3.4</f>
        <v>14336.823529411766</v>
      </c>
      <c r="P3" s="15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25239</v>
      </c>
      <c r="F4" s="12">
        <v>19987</v>
      </c>
      <c r="G4" s="12">
        <f t="shared" si="1"/>
        <v>5252</v>
      </c>
      <c r="H4" s="13">
        <f t="shared" si="2"/>
        <v>21.0325</v>
      </c>
      <c r="I4" s="12">
        <v>16.7</v>
      </c>
      <c r="J4" s="13">
        <f t="shared" si="3"/>
        <v>4.3325</v>
      </c>
      <c r="K4" s="12">
        <v>739</v>
      </c>
      <c r="L4" s="12">
        <v>24500</v>
      </c>
      <c r="M4" s="12">
        <v>22335.3</v>
      </c>
      <c r="N4" s="12">
        <f t="shared" si="4"/>
        <v>2164.7000000000007</v>
      </c>
      <c r="O4" s="14">
        <f>L4*P4/3.4</f>
        <v>28102.941176470587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13517</v>
      </c>
      <c r="F5" s="12">
        <v>12625</v>
      </c>
      <c r="G5" s="12">
        <f t="shared" si="1"/>
        <v>892</v>
      </c>
      <c r="H5" s="13">
        <f t="shared" si="2"/>
        <v>15.018888888888888</v>
      </c>
      <c r="I5" s="12">
        <v>14</v>
      </c>
      <c r="J5" s="13">
        <f t="shared" si="3"/>
        <v>1.0188888888888883</v>
      </c>
      <c r="K5" s="12">
        <v>869</v>
      </c>
      <c r="L5" s="12">
        <v>11700</v>
      </c>
      <c r="M5" s="12">
        <v>12247.2</v>
      </c>
      <c r="N5" s="12">
        <f t="shared" si="4"/>
        <v>-547.2000000000007</v>
      </c>
      <c r="O5" s="14">
        <f>L5*P5/3.4</f>
        <v>13627.058823529413</v>
      </c>
      <c r="P5" s="15">
        <v>3.96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>
        <v>8924</v>
      </c>
      <c r="F6" s="12">
        <v>9639</v>
      </c>
      <c r="G6" s="12">
        <f t="shared" si="1"/>
        <v>-715</v>
      </c>
      <c r="H6" s="13">
        <f t="shared" si="2"/>
        <v>15.935714285714285</v>
      </c>
      <c r="I6" s="12">
        <v>17.2</v>
      </c>
      <c r="J6" s="13">
        <f t="shared" si="3"/>
        <v>-1.2642857142857142</v>
      </c>
      <c r="K6" s="12">
        <v>608</v>
      </c>
      <c r="L6" s="12">
        <v>8304</v>
      </c>
      <c r="M6" s="12">
        <v>10577</v>
      </c>
      <c r="N6" s="12">
        <f t="shared" si="4"/>
        <v>-2273</v>
      </c>
      <c r="O6" s="14">
        <f>L6*P6/3.4</f>
        <v>10013.647058823528</v>
      </c>
      <c r="P6" s="15">
        <v>4.1</v>
      </c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2"/>
      <c r="J7" s="13"/>
      <c r="K7" s="12"/>
      <c r="L7" s="12">
        <v>948</v>
      </c>
      <c r="M7" s="12"/>
      <c r="N7" s="12">
        <f t="shared" si="4"/>
        <v>948</v>
      </c>
      <c r="O7" s="14">
        <v>948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>
        <f>SUM(E3:E7)</f>
        <v>59800</v>
      </c>
      <c r="F8" s="11">
        <f>SUM(F3:F6)</f>
        <v>55388</v>
      </c>
      <c r="G8" s="12">
        <f t="shared" si="1"/>
        <v>4412</v>
      </c>
      <c r="H8" s="13">
        <f t="shared" si="2"/>
        <v>16.338797814207652</v>
      </c>
      <c r="I8" s="11">
        <v>15.1</v>
      </c>
      <c r="J8" s="13">
        <f t="shared" si="3"/>
        <v>1.2387978142076523</v>
      </c>
      <c r="K8" s="12">
        <f>SUM(K3:K7)</f>
        <v>2730</v>
      </c>
      <c r="L8" s="11">
        <f>SUM(L3:L7)</f>
        <v>57058</v>
      </c>
      <c r="M8" s="11">
        <f>SUM(M3:M7)</f>
        <v>60058.3</v>
      </c>
      <c r="N8" s="12">
        <f t="shared" si="4"/>
        <v>-3000.300000000003</v>
      </c>
      <c r="O8" s="14">
        <f>SUM(O3:O7)</f>
        <v>67028.47058823529</v>
      </c>
      <c r="P8" s="13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="95" zoomScaleNormal="95" zoomScalePageLayoutView="0" workbookViewId="0" topLeftCell="A1">
      <selection activeCell="H3" sqref="H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12226</v>
      </c>
      <c r="F3" s="12">
        <v>13049</v>
      </c>
      <c r="G3" s="12">
        <f aca="true" t="shared" si="1" ref="G3:G8">E3-F3</f>
        <v>-823</v>
      </c>
      <c r="H3" s="13">
        <f aca="true" t="shared" si="2" ref="H3:H8">E3/B3</f>
        <v>12.226</v>
      </c>
      <c r="I3" s="12">
        <v>13</v>
      </c>
      <c r="J3" s="13">
        <f aca="true" t="shared" si="3" ref="J3:J8">H3-I3</f>
        <v>-0.7739999999999991</v>
      </c>
      <c r="K3" s="12">
        <v>508</v>
      </c>
      <c r="L3" s="12">
        <v>11718</v>
      </c>
      <c r="M3" s="12">
        <v>14754.1</v>
      </c>
      <c r="N3" s="12">
        <f aca="true" t="shared" si="4" ref="N3:N8">L3-M3</f>
        <v>-3036.1000000000004</v>
      </c>
      <c r="O3" s="14">
        <f>L3*P3/3.4</f>
        <v>14130.529411764704</v>
      </c>
      <c r="P3" s="15">
        <v>4.1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25498</v>
      </c>
      <c r="F4" s="12">
        <v>19912</v>
      </c>
      <c r="G4" s="12">
        <f t="shared" si="1"/>
        <v>5586</v>
      </c>
      <c r="H4" s="13">
        <f t="shared" si="2"/>
        <v>21.248333333333335</v>
      </c>
      <c r="I4" s="12">
        <v>16.6</v>
      </c>
      <c r="J4" s="13">
        <f t="shared" si="3"/>
        <v>4.648333333333333</v>
      </c>
      <c r="K4" s="12">
        <v>768</v>
      </c>
      <c r="L4" s="12">
        <v>24730</v>
      </c>
      <c r="M4" s="12">
        <v>22311.8</v>
      </c>
      <c r="N4" s="12">
        <f t="shared" si="4"/>
        <v>2418.2000000000007</v>
      </c>
      <c r="O4" s="14">
        <f>L4*P4/3.4</f>
        <v>28366.764705882353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13478</v>
      </c>
      <c r="F5" s="12">
        <v>12647</v>
      </c>
      <c r="G5" s="12">
        <f t="shared" si="1"/>
        <v>831</v>
      </c>
      <c r="H5" s="13">
        <f t="shared" si="2"/>
        <v>14.975555555555555</v>
      </c>
      <c r="I5" s="12">
        <v>14.1</v>
      </c>
      <c r="J5" s="13">
        <f t="shared" si="3"/>
        <v>0.8755555555555556</v>
      </c>
      <c r="K5" s="12">
        <v>768</v>
      </c>
      <c r="L5" s="12">
        <v>12254</v>
      </c>
      <c r="M5" s="12">
        <v>12289.6</v>
      </c>
      <c r="N5" s="12">
        <f t="shared" si="4"/>
        <v>-35.600000000000364</v>
      </c>
      <c r="O5" s="14">
        <f>L5*P5/3.4</f>
        <v>13695.64705882353</v>
      </c>
      <c r="P5" s="15">
        <v>3.8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>
        <v>8850</v>
      </c>
      <c r="F6" s="12">
        <v>9435</v>
      </c>
      <c r="G6" s="12">
        <f t="shared" si="1"/>
        <v>-585</v>
      </c>
      <c r="H6" s="13">
        <f t="shared" si="2"/>
        <v>15.803571428571429</v>
      </c>
      <c r="I6" s="12">
        <v>16.8</v>
      </c>
      <c r="J6" s="13">
        <f t="shared" si="3"/>
        <v>-0.9964285714285719</v>
      </c>
      <c r="K6" s="12">
        <v>568</v>
      </c>
      <c r="L6" s="12">
        <v>8278</v>
      </c>
      <c r="M6" s="12">
        <v>10330.4</v>
      </c>
      <c r="N6" s="12">
        <f t="shared" si="4"/>
        <v>-2052.3999999999996</v>
      </c>
      <c r="O6" s="14">
        <f>L6*P6/3.4</f>
        <v>9982.294117647058</v>
      </c>
      <c r="P6" s="15">
        <v>4.1</v>
      </c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2"/>
      <c r="J7" s="13"/>
      <c r="K7" s="12"/>
      <c r="L7" s="12">
        <v>456</v>
      </c>
      <c r="M7" s="12">
        <v>0</v>
      </c>
      <c r="N7" s="12">
        <f t="shared" si="4"/>
        <v>456</v>
      </c>
      <c r="O7" s="14">
        <v>456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>
        <f>SUM(E3:E7)</f>
        <v>60052</v>
      </c>
      <c r="F8" s="11">
        <f>SUM(F3:F6)</f>
        <v>55043</v>
      </c>
      <c r="G8" s="12">
        <f t="shared" si="1"/>
        <v>5009</v>
      </c>
      <c r="H8" s="13">
        <f t="shared" si="2"/>
        <v>16.407650273224043</v>
      </c>
      <c r="I8" s="11">
        <v>15</v>
      </c>
      <c r="J8" s="13">
        <f t="shared" si="3"/>
        <v>1.4076502732240428</v>
      </c>
      <c r="K8" s="12">
        <f>SUM(K3:K7)</f>
        <v>2612</v>
      </c>
      <c r="L8" s="11">
        <f>SUM(L3:L7)</f>
        <v>57436</v>
      </c>
      <c r="M8" s="11">
        <f>SUM(M3:M7)</f>
        <v>59685.9</v>
      </c>
      <c r="N8" s="12">
        <f t="shared" si="4"/>
        <v>-2249.9000000000015</v>
      </c>
      <c r="O8" s="14">
        <f>SUM(O3:O7)</f>
        <v>66631.23529411765</v>
      </c>
      <c r="P8" s="13">
        <v>3.9</v>
      </c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R17"/>
  <sheetViews>
    <sheetView zoomScale="95" zoomScaleNormal="95" zoomScalePageLayoutView="0" workbookViewId="0" topLeftCell="A1">
      <selection activeCell="H3" sqref="H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12013</v>
      </c>
      <c r="F3" s="12">
        <v>13204</v>
      </c>
      <c r="G3" s="12">
        <f aca="true" t="shared" si="1" ref="G3:G8">E3-F3</f>
        <v>-1191</v>
      </c>
      <c r="H3" s="13">
        <f aca="true" t="shared" si="2" ref="H3:H8">E3/B3</f>
        <v>12.013</v>
      </c>
      <c r="I3" s="13">
        <f aca="true" t="shared" si="3" ref="I3:I8">F3/C3</f>
        <v>12.036463081130355</v>
      </c>
      <c r="J3" s="13">
        <f aca="true" t="shared" si="4" ref="J3:J8">H3-I3</f>
        <v>-0.023463081130355334</v>
      </c>
      <c r="K3" s="12">
        <v>450</v>
      </c>
      <c r="L3" s="12">
        <v>11563</v>
      </c>
      <c r="M3" s="12">
        <v>12727</v>
      </c>
      <c r="N3" s="33">
        <f aca="true" t="shared" si="5" ref="N3:N8">L3-M3</f>
        <v>-1164</v>
      </c>
      <c r="O3" s="14">
        <f>L3*P3/3.4</f>
        <v>14283.70588235294</v>
      </c>
      <c r="P3" s="15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25490</v>
      </c>
      <c r="F4" s="12">
        <v>19835</v>
      </c>
      <c r="G4" s="12">
        <f t="shared" si="1"/>
        <v>5655</v>
      </c>
      <c r="H4" s="13">
        <f t="shared" si="2"/>
        <v>21.241666666666667</v>
      </c>
      <c r="I4" s="13">
        <f t="shared" si="3"/>
        <v>16.3520197856554</v>
      </c>
      <c r="J4" s="13">
        <f t="shared" si="4"/>
        <v>4.8896468810112665</v>
      </c>
      <c r="K4" s="12">
        <v>590</v>
      </c>
      <c r="L4" s="12">
        <v>24900</v>
      </c>
      <c r="M4" s="12">
        <v>18783</v>
      </c>
      <c r="N4" s="33">
        <f t="shared" si="5"/>
        <v>6117</v>
      </c>
      <c r="O4" s="14">
        <f>L4*P4/3.4</f>
        <v>28561.764705882353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13462</v>
      </c>
      <c r="F5" s="12">
        <v>12622</v>
      </c>
      <c r="G5" s="12">
        <f t="shared" si="1"/>
        <v>840</v>
      </c>
      <c r="H5" s="13">
        <f t="shared" si="2"/>
        <v>14.957777777777778</v>
      </c>
      <c r="I5" s="13">
        <f t="shared" si="3"/>
        <v>14.024444444444445</v>
      </c>
      <c r="J5" s="13">
        <f t="shared" si="4"/>
        <v>0.9333333333333336</v>
      </c>
      <c r="K5" s="12">
        <v>793</v>
      </c>
      <c r="L5" s="12">
        <v>11603</v>
      </c>
      <c r="M5" s="12">
        <v>10910</v>
      </c>
      <c r="N5" s="33">
        <f t="shared" si="5"/>
        <v>693</v>
      </c>
      <c r="O5" s="14">
        <f>L5*P5/3.4</f>
        <v>13206.94411764706</v>
      </c>
      <c r="P5" s="15">
        <v>3.87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>
        <v>9086</v>
      </c>
      <c r="F6" s="12">
        <v>9435</v>
      </c>
      <c r="G6" s="12">
        <f t="shared" si="1"/>
        <v>-349</v>
      </c>
      <c r="H6" s="13">
        <f t="shared" si="2"/>
        <v>16.225</v>
      </c>
      <c r="I6" s="13">
        <f t="shared" si="3"/>
        <v>16.848214285714285</v>
      </c>
      <c r="J6" s="13">
        <f t="shared" si="4"/>
        <v>-0.6232142857142833</v>
      </c>
      <c r="K6" s="12">
        <v>610</v>
      </c>
      <c r="L6" s="12">
        <v>8435</v>
      </c>
      <c r="M6" s="12">
        <v>9006</v>
      </c>
      <c r="N6" s="33">
        <f t="shared" si="5"/>
        <v>-571</v>
      </c>
      <c r="O6" s="14">
        <f>L6*P6/3.4</f>
        <v>10171.617647058823</v>
      </c>
      <c r="P6" s="15">
        <v>4.1</v>
      </c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>
        <v>1066</v>
      </c>
      <c r="M7" s="12">
        <v>610</v>
      </c>
      <c r="N7" s="33">
        <f t="shared" si="5"/>
        <v>456</v>
      </c>
      <c r="O7" s="14">
        <v>1066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>
        <f>SUM(E3:E7)</f>
        <v>60051</v>
      </c>
      <c r="F8" s="11">
        <f>SUM(F3:F6)</f>
        <v>55096</v>
      </c>
      <c r="G8" s="12">
        <f t="shared" si="1"/>
        <v>4955</v>
      </c>
      <c r="H8" s="13">
        <f t="shared" si="2"/>
        <v>16.40737704918033</v>
      </c>
      <c r="I8" s="13">
        <f t="shared" si="3"/>
        <v>14.614323607427055</v>
      </c>
      <c r="J8" s="13">
        <f t="shared" si="4"/>
        <v>1.7930534417532744</v>
      </c>
      <c r="K8" s="12">
        <f>SUM(K3:K7)</f>
        <v>2443</v>
      </c>
      <c r="L8" s="11">
        <f>SUM(L3:L7)</f>
        <v>57567</v>
      </c>
      <c r="M8" s="11">
        <f>SUM(M3:M7)</f>
        <v>52036</v>
      </c>
      <c r="N8" s="33">
        <f t="shared" si="5"/>
        <v>5531</v>
      </c>
      <c r="O8" s="14">
        <f>SUM(O3:O7)</f>
        <v>67290.03235294117</v>
      </c>
      <c r="P8" s="13">
        <v>4</v>
      </c>
    </row>
    <row r="12" ht="15">
      <c r="H12" s="34"/>
    </row>
    <row r="16" ht="15">
      <c r="E16" t="s">
        <v>56</v>
      </c>
    </row>
    <row r="17" ht="15">
      <c r="E17" s="34"/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R16"/>
  <sheetViews>
    <sheetView zoomScale="95" zoomScaleNormal="95" zoomScalePageLayoutView="0" workbookViewId="0" topLeftCell="A1">
      <selection activeCell="H3" sqref="H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12017</v>
      </c>
      <c r="F3" s="12">
        <v>13204</v>
      </c>
      <c r="G3" s="12">
        <f aca="true" t="shared" si="1" ref="G3:G8">E3-F3</f>
        <v>-1187</v>
      </c>
      <c r="H3" s="13">
        <f aca="true" t="shared" si="2" ref="H3:H8">E3/B3</f>
        <v>12.017</v>
      </c>
      <c r="I3" s="13">
        <f aca="true" t="shared" si="3" ref="I3:I8">F3/C3</f>
        <v>12.036463081130355</v>
      </c>
      <c r="J3" s="13">
        <f aca="true" t="shared" si="4" ref="J3:J8">H3-I3</f>
        <v>-0.019463081130355775</v>
      </c>
      <c r="K3" s="12">
        <v>474</v>
      </c>
      <c r="L3" s="12">
        <v>11543</v>
      </c>
      <c r="M3" s="12">
        <v>12727</v>
      </c>
      <c r="N3" s="12">
        <f aca="true" t="shared" si="5" ref="N3:N8">L3-M3</f>
        <v>-1184</v>
      </c>
      <c r="O3" s="14">
        <f>L3*P3/3.4</f>
        <v>13919.499999999998</v>
      </c>
      <c r="P3" s="15">
        <v>4.1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25470</v>
      </c>
      <c r="F4" s="12">
        <v>19835</v>
      </c>
      <c r="G4" s="12">
        <f t="shared" si="1"/>
        <v>5635</v>
      </c>
      <c r="H4" s="13">
        <f t="shared" si="2"/>
        <v>21.225</v>
      </c>
      <c r="I4" s="13">
        <f t="shared" si="3"/>
        <v>16.3520197856554</v>
      </c>
      <c r="J4" s="13">
        <f t="shared" si="4"/>
        <v>4.872980214344601</v>
      </c>
      <c r="K4" s="12">
        <v>590</v>
      </c>
      <c r="L4" s="12">
        <v>23880</v>
      </c>
      <c r="M4" s="12">
        <v>18783</v>
      </c>
      <c r="N4" s="12">
        <f t="shared" si="5"/>
        <v>5097</v>
      </c>
      <c r="O4" s="14">
        <f>L4*P4/3.4</f>
        <v>27391.764705882353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13519</v>
      </c>
      <c r="F5" s="12">
        <v>12622</v>
      </c>
      <c r="G5" s="12">
        <f t="shared" si="1"/>
        <v>897</v>
      </c>
      <c r="H5" s="13">
        <f t="shared" si="2"/>
        <v>15.02111111111111</v>
      </c>
      <c r="I5" s="13">
        <f t="shared" si="3"/>
        <v>14.024444444444445</v>
      </c>
      <c r="J5" s="13">
        <f t="shared" si="4"/>
        <v>0.9966666666666661</v>
      </c>
      <c r="K5" s="12">
        <v>767</v>
      </c>
      <c r="L5" s="12">
        <v>12752</v>
      </c>
      <c r="M5" s="12">
        <v>10910</v>
      </c>
      <c r="N5" s="12">
        <f t="shared" si="5"/>
        <v>1842</v>
      </c>
      <c r="O5" s="14">
        <f>L5*P5/3.4</f>
        <v>14664.800000000001</v>
      </c>
      <c r="P5" s="15">
        <v>3.91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>
        <v>9099</v>
      </c>
      <c r="F6" s="12">
        <v>9435</v>
      </c>
      <c r="G6" s="12">
        <f t="shared" si="1"/>
        <v>-336</v>
      </c>
      <c r="H6" s="13">
        <f t="shared" si="2"/>
        <v>16.248214285714287</v>
      </c>
      <c r="I6" s="13">
        <f t="shared" si="3"/>
        <v>16.848214285714285</v>
      </c>
      <c r="J6" s="13">
        <f t="shared" si="4"/>
        <v>-0.5999999999999979</v>
      </c>
      <c r="K6" s="12">
        <v>613</v>
      </c>
      <c r="L6" s="12">
        <v>8486</v>
      </c>
      <c r="M6" s="12">
        <v>9006</v>
      </c>
      <c r="N6" s="12">
        <f t="shared" si="5"/>
        <v>-520</v>
      </c>
      <c r="O6" s="14">
        <f>L6*P6/3.4</f>
        <v>10233.117647058823</v>
      </c>
      <c r="P6" s="15">
        <v>4.1</v>
      </c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>
        <v>1066</v>
      </c>
      <c r="M7" s="12">
        <v>610</v>
      </c>
      <c r="N7" s="12">
        <f t="shared" si="5"/>
        <v>456</v>
      </c>
      <c r="O7" s="14">
        <v>1066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>
        <f>SUM(E3:E7)</f>
        <v>60105</v>
      </c>
      <c r="F8" s="11">
        <f>SUM(F3:F6)</f>
        <v>55096</v>
      </c>
      <c r="G8" s="12">
        <f t="shared" si="1"/>
        <v>5009</v>
      </c>
      <c r="H8" s="13">
        <f t="shared" si="2"/>
        <v>16.422131147540984</v>
      </c>
      <c r="I8" s="13">
        <f t="shared" si="3"/>
        <v>14.614323607427055</v>
      </c>
      <c r="J8" s="13">
        <f t="shared" si="4"/>
        <v>1.807807540113929</v>
      </c>
      <c r="K8" s="12">
        <f>SUM(K3:K7)</f>
        <v>2444</v>
      </c>
      <c r="L8" s="11">
        <f>SUM(L3:L7)</f>
        <v>57727</v>
      </c>
      <c r="M8" s="11">
        <f>SUM(M3:M7)</f>
        <v>52036</v>
      </c>
      <c r="N8" s="12">
        <f t="shared" si="5"/>
        <v>5691</v>
      </c>
      <c r="O8" s="14">
        <f>SUM(O3:O7)</f>
        <v>67275.18235294118</v>
      </c>
      <c r="P8" s="13">
        <v>4</v>
      </c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R16"/>
  <sheetViews>
    <sheetView zoomScale="95" zoomScaleNormal="95" zoomScalePageLayoutView="0" workbookViewId="0" topLeftCell="A1">
      <selection activeCell="H3" sqref="H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32" t="s">
        <v>40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0" ref="D3:D8">B3-C3</f>
        <v>-97</v>
      </c>
      <c r="E3" s="12">
        <v>12036</v>
      </c>
      <c r="F3" s="12">
        <v>13204</v>
      </c>
      <c r="G3" s="12">
        <f aca="true" t="shared" si="1" ref="G3:G8">E3-F3</f>
        <v>-1168</v>
      </c>
      <c r="H3" s="13">
        <f aca="true" t="shared" si="2" ref="H3:H8">E3/B3</f>
        <v>12.036</v>
      </c>
      <c r="I3" s="13">
        <f aca="true" t="shared" si="3" ref="I3:I8">F3/C3</f>
        <v>12.036463081130355</v>
      </c>
      <c r="J3" s="13">
        <f aca="true" t="shared" si="4" ref="J3:J8">H3-I3</f>
        <v>-0.000463081130355647</v>
      </c>
      <c r="K3" s="12">
        <v>536</v>
      </c>
      <c r="L3" s="12">
        <v>11500</v>
      </c>
      <c r="M3" s="12">
        <v>12727</v>
      </c>
      <c r="N3" s="12">
        <f aca="true" t="shared" si="5" ref="N3:N8">L3-M3</f>
        <v>-1227</v>
      </c>
      <c r="O3" s="14">
        <f>L3*P3/3.4</f>
        <v>14205.882352941177</v>
      </c>
      <c r="P3" s="15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25140</v>
      </c>
      <c r="F4" s="12">
        <v>19835</v>
      </c>
      <c r="G4" s="12">
        <f t="shared" si="1"/>
        <v>5305</v>
      </c>
      <c r="H4" s="13">
        <f t="shared" si="2"/>
        <v>20.95</v>
      </c>
      <c r="I4" s="13">
        <f t="shared" si="3"/>
        <v>16.3520197856554</v>
      </c>
      <c r="J4" s="13">
        <f t="shared" si="4"/>
        <v>4.597980214344599</v>
      </c>
      <c r="K4" s="12">
        <v>590</v>
      </c>
      <c r="L4" s="12">
        <v>24560</v>
      </c>
      <c r="M4" s="12">
        <v>18783</v>
      </c>
      <c r="N4" s="12">
        <f t="shared" si="5"/>
        <v>5777</v>
      </c>
      <c r="O4" s="14">
        <f>L4*P4/3.4</f>
        <v>28171.764705882353</v>
      </c>
      <c r="P4" s="1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13387</v>
      </c>
      <c r="F5" s="12">
        <v>12622</v>
      </c>
      <c r="G5" s="12">
        <f t="shared" si="1"/>
        <v>765</v>
      </c>
      <c r="H5" s="13">
        <f t="shared" si="2"/>
        <v>14.874444444444444</v>
      </c>
      <c r="I5" s="13">
        <f t="shared" si="3"/>
        <v>14.024444444444445</v>
      </c>
      <c r="J5" s="13">
        <f t="shared" si="4"/>
        <v>0.8499999999999996</v>
      </c>
      <c r="K5" s="12">
        <v>873</v>
      </c>
      <c r="L5" s="12">
        <v>11344</v>
      </c>
      <c r="M5" s="12">
        <v>10910</v>
      </c>
      <c r="N5" s="12">
        <f t="shared" si="5"/>
        <v>434</v>
      </c>
      <c r="O5" s="14">
        <f>L5*P5/3.4</f>
        <v>13112.329411764706</v>
      </c>
      <c r="P5" s="15">
        <v>3.93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>
        <v>9212</v>
      </c>
      <c r="F6" s="12">
        <v>9435</v>
      </c>
      <c r="G6" s="12">
        <f t="shared" si="1"/>
        <v>-223</v>
      </c>
      <c r="H6" s="13">
        <f t="shared" si="2"/>
        <v>16.45</v>
      </c>
      <c r="I6" s="13">
        <f t="shared" si="3"/>
        <v>16.848214285714285</v>
      </c>
      <c r="J6" s="13">
        <f t="shared" si="4"/>
        <v>-0.3982142857142854</v>
      </c>
      <c r="K6" s="12">
        <v>578</v>
      </c>
      <c r="L6" s="12">
        <v>8535</v>
      </c>
      <c r="M6" s="12">
        <v>9006</v>
      </c>
      <c r="N6" s="12">
        <f t="shared" si="5"/>
        <v>-471</v>
      </c>
      <c r="O6" s="14">
        <f>L6*P6/3.4</f>
        <v>10292.205882352942</v>
      </c>
      <c r="P6" s="15">
        <v>4.1</v>
      </c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>
        <v>1170</v>
      </c>
      <c r="M7" s="12">
        <v>610</v>
      </c>
      <c r="N7" s="12">
        <f t="shared" si="5"/>
        <v>560</v>
      </c>
      <c r="O7" s="14">
        <v>1170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0"/>
        <v>-110</v>
      </c>
      <c r="E8" s="11">
        <f>SUM(E3:E7)</f>
        <v>59775</v>
      </c>
      <c r="F8" s="11">
        <f>SUM(F3:F6)</f>
        <v>55096</v>
      </c>
      <c r="G8" s="12">
        <f t="shared" si="1"/>
        <v>4679</v>
      </c>
      <c r="H8" s="13">
        <f t="shared" si="2"/>
        <v>16.331967213114755</v>
      </c>
      <c r="I8" s="13">
        <f t="shared" si="3"/>
        <v>14.614323607427055</v>
      </c>
      <c r="J8" s="13">
        <f t="shared" si="4"/>
        <v>1.7176436056876998</v>
      </c>
      <c r="K8" s="12">
        <f>SUM(K3:K7)</f>
        <v>2577</v>
      </c>
      <c r="L8" s="11">
        <f>SUM(L3:L7)</f>
        <v>57109</v>
      </c>
      <c r="M8" s="11">
        <f>SUM(M3:M7)</f>
        <v>52036</v>
      </c>
      <c r="N8" s="12">
        <f t="shared" si="5"/>
        <v>5073</v>
      </c>
      <c r="O8" s="14">
        <f>SUM(O3:O7)</f>
        <v>66952.18235294118</v>
      </c>
      <c r="P8" s="13">
        <v>4</v>
      </c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R16"/>
  <sheetViews>
    <sheetView tabSelected="1" zoomScale="95" zoomScaleNormal="95" zoomScalePageLayoutView="0" workbookViewId="0" topLeftCell="A1">
      <selection activeCell="R2" sqref="R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49" t="s">
        <v>35</v>
      </c>
      <c r="B2" s="32" t="s">
        <v>1</v>
      </c>
      <c r="C2" s="32" t="s">
        <v>36</v>
      </c>
      <c r="D2" s="32" t="s">
        <v>37</v>
      </c>
      <c r="E2" s="32" t="s">
        <v>38</v>
      </c>
      <c r="F2" s="32" t="s">
        <v>39</v>
      </c>
      <c r="G2" s="32" t="s">
        <v>37</v>
      </c>
      <c r="H2" s="32" t="s">
        <v>40</v>
      </c>
      <c r="I2" s="32" t="s">
        <v>41</v>
      </c>
      <c r="J2" s="32" t="s">
        <v>37</v>
      </c>
      <c r="K2" s="32" t="s">
        <v>42</v>
      </c>
      <c r="L2" s="32" t="s">
        <v>43</v>
      </c>
      <c r="M2" s="32" t="s">
        <v>44</v>
      </c>
      <c r="N2" s="32" t="s">
        <v>37</v>
      </c>
      <c r="O2" s="32" t="s">
        <v>45</v>
      </c>
      <c r="P2" s="50" t="s">
        <v>46</v>
      </c>
      <c r="R2" s="16"/>
    </row>
    <row r="3" spans="1:16" s="16" customFormat="1" ht="42.75" customHeight="1">
      <c r="A3" s="27" t="s">
        <v>47</v>
      </c>
      <c r="B3" s="51">
        <v>1000</v>
      </c>
      <c r="C3" s="51">
        <v>1097</v>
      </c>
      <c r="D3" s="51">
        <f aca="true" t="shared" si="0" ref="D3:D8">B3-C3</f>
        <v>-97</v>
      </c>
      <c r="E3" s="51">
        <v>12135</v>
      </c>
      <c r="F3" s="51">
        <v>13317</v>
      </c>
      <c r="G3" s="51">
        <f aca="true" t="shared" si="1" ref="G3:G8">E3-F3</f>
        <v>-1182</v>
      </c>
      <c r="H3" s="52">
        <f aca="true" t="shared" si="2" ref="H3:H8">E3/B3</f>
        <v>12.135</v>
      </c>
      <c r="I3" s="52">
        <f aca="true" t="shared" si="3" ref="I3:I8">F3/C3</f>
        <v>12.13947128532361</v>
      </c>
      <c r="J3" s="52">
        <f aca="true" t="shared" si="4" ref="J3:J8">H3-I3</f>
        <v>-0.00447128532361063</v>
      </c>
      <c r="K3" s="51">
        <v>517</v>
      </c>
      <c r="L3" s="51">
        <v>11618</v>
      </c>
      <c r="M3" s="51">
        <v>12903</v>
      </c>
      <c r="N3" s="51">
        <f aca="true" t="shared" si="5" ref="N3:N8">L3-M3</f>
        <v>-1285</v>
      </c>
      <c r="O3" s="53">
        <f>L3*P3/3.4</f>
        <v>14351.64705882353</v>
      </c>
      <c r="P3" s="54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0"/>
        <v>-13</v>
      </c>
      <c r="E4" s="12">
        <v>25235</v>
      </c>
      <c r="F4" s="12">
        <v>20386</v>
      </c>
      <c r="G4" s="12">
        <f t="shared" si="1"/>
        <v>4849</v>
      </c>
      <c r="H4" s="13">
        <f t="shared" si="2"/>
        <v>21.029166666666665</v>
      </c>
      <c r="I4" s="13">
        <f t="shared" si="3"/>
        <v>16.80626545754328</v>
      </c>
      <c r="J4" s="13">
        <f t="shared" si="4"/>
        <v>4.2229012091233855</v>
      </c>
      <c r="K4" s="12">
        <v>590</v>
      </c>
      <c r="L4" s="12">
        <v>24645</v>
      </c>
      <c r="M4" s="12">
        <v>19460</v>
      </c>
      <c r="N4" s="12">
        <f t="shared" si="5"/>
        <v>5185</v>
      </c>
      <c r="O4" s="14">
        <f>L4*P4/3.4</f>
        <v>28269.264705882353</v>
      </c>
      <c r="P4" s="55">
        <v>3.9</v>
      </c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>
        <v>13333</v>
      </c>
      <c r="F5" s="12">
        <v>12860</v>
      </c>
      <c r="G5" s="12">
        <f t="shared" si="1"/>
        <v>473</v>
      </c>
      <c r="H5" s="13">
        <f t="shared" si="2"/>
        <v>14.814444444444444</v>
      </c>
      <c r="I5" s="13">
        <f t="shared" si="3"/>
        <v>14.28888888888889</v>
      </c>
      <c r="J5" s="13">
        <f t="shared" si="4"/>
        <v>0.5255555555555542</v>
      </c>
      <c r="K5" s="12">
        <v>914</v>
      </c>
      <c r="L5" s="12">
        <v>12419</v>
      </c>
      <c r="M5" s="12">
        <v>11298</v>
      </c>
      <c r="N5" s="12">
        <f t="shared" si="5"/>
        <v>1121</v>
      </c>
      <c r="O5" s="14">
        <f>L5*P5/3.4</f>
        <v>14464.482352941177</v>
      </c>
      <c r="P5" s="55">
        <v>3.96</v>
      </c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>
        <v>9072</v>
      </c>
      <c r="F6" s="12">
        <v>9879</v>
      </c>
      <c r="G6" s="12">
        <f t="shared" si="1"/>
        <v>-807</v>
      </c>
      <c r="H6" s="13">
        <f t="shared" si="2"/>
        <v>16.2</v>
      </c>
      <c r="I6" s="13">
        <f t="shared" si="3"/>
        <v>17.64107142857143</v>
      </c>
      <c r="J6" s="13">
        <f t="shared" si="4"/>
        <v>-1.44107142857143</v>
      </c>
      <c r="K6" s="12">
        <v>627</v>
      </c>
      <c r="L6" s="12">
        <v>8427</v>
      </c>
      <c r="M6" s="12">
        <v>9378</v>
      </c>
      <c r="N6" s="12">
        <f t="shared" si="5"/>
        <v>-951</v>
      </c>
      <c r="O6" s="14">
        <f>L6*P6/3.4</f>
        <v>10161.970588235294</v>
      </c>
      <c r="P6" s="55">
        <v>4.1</v>
      </c>
    </row>
    <row r="7" spans="1:16" s="16" customFormat="1" ht="42.75" customHeight="1" thickBot="1">
      <c r="A7" s="29" t="s">
        <v>51</v>
      </c>
      <c r="B7" s="42"/>
      <c r="C7" s="56"/>
      <c r="D7" s="42"/>
      <c r="E7" s="42"/>
      <c r="F7" s="42"/>
      <c r="G7" s="42"/>
      <c r="H7" s="43"/>
      <c r="I7" s="43"/>
      <c r="J7" s="43"/>
      <c r="K7" s="42"/>
      <c r="L7" s="42"/>
      <c r="M7" s="42">
        <v>760</v>
      </c>
      <c r="N7" s="42">
        <f t="shared" si="5"/>
        <v>-760</v>
      </c>
      <c r="O7" s="44">
        <f>L7*P7/3.4</f>
        <v>0</v>
      </c>
      <c r="P7" s="57"/>
    </row>
    <row r="8" spans="1:16" s="30" customFormat="1" ht="42.75" customHeight="1" thickBot="1">
      <c r="A8" s="23" t="s">
        <v>13</v>
      </c>
      <c r="B8" s="45">
        <f>SUM(B3:B7)</f>
        <v>3660</v>
      </c>
      <c r="C8" s="45">
        <f>SUM(C3:C6)</f>
        <v>3770</v>
      </c>
      <c r="D8" s="45">
        <f t="shared" si="0"/>
        <v>-110</v>
      </c>
      <c r="E8" s="45">
        <f>SUM(E3:E7)</f>
        <v>59775</v>
      </c>
      <c r="F8" s="45">
        <f>SUM(F3:F6)</f>
        <v>56442</v>
      </c>
      <c r="G8" s="45">
        <f t="shared" si="1"/>
        <v>3333</v>
      </c>
      <c r="H8" s="46">
        <f t="shared" si="2"/>
        <v>16.331967213114755</v>
      </c>
      <c r="I8" s="46">
        <f t="shared" si="3"/>
        <v>14.97135278514589</v>
      </c>
      <c r="J8" s="46">
        <f t="shared" si="4"/>
        <v>1.3606144279688657</v>
      </c>
      <c r="K8" s="45">
        <f>SUM(K3:K7)</f>
        <v>2648</v>
      </c>
      <c r="L8" s="45">
        <f>SUM(L3:L7)</f>
        <v>57109</v>
      </c>
      <c r="M8" s="45">
        <f>SUM(M3:M7)</f>
        <v>53799</v>
      </c>
      <c r="N8" s="45">
        <f t="shared" si="5"/>
        <v>3310</v>
      </c>
      <c r="O8" s="47">
        <f>SUM(O3:O7)</f>
        <v>67247.36470588236</v>
      </c>
      <c r="P8" s="48">
        <v>4</v>
      </c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="95" zoomScaleNormal="95" zoomScalePageLayoutView="0" workbookViewId="0" topLeftCell="A1">
      <selection activeCell="O5" sqref="O5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26" customFormat="1" ht="75.75" customHeight="1" thickBot="1">
      <c r="A2" s="23" t="s">
        <v>35</v>
      </c>
      <c r="B2" s="24" t="s">
        <v>1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37</v>
      </c>
      <c r="H2" s="13" t="e">
        <f aca="true" t="shared" si="0" ref="H2:H8">E2/B2</f>
        <v>#VALUE!</v>
      </c>
      <c r="I2" s="24" t="s">
        <v>41</v>
      </c>
      <c r="J2" s="24" t="s">
        <v>37</v>
      </c>
      <c r="K2" s="24" t="s">
        <v>42</v>
      </c>
      <c r="L2" s="24" t="s">
        <v>43</v>
      </c>
      <c r="M2" s="24" t="s">
        <v>44</v>
      </c>
      <c r="N2" s="24" t="s">
        <v>37</v>
      </c>
      <c r="O2" s="24" t="s">
        <v>45</v>
      </c>
      <c r="P2" s="25" t="s">
        <v>46</v>
      </c>
      <c r="R2" s="16"/>
    </row>
    <row r="3" spans="1:16" s="16" customFormat="1" ht="42.75" customHeight="1">
      <c r="A3" s="27" t="s">
        <v>47</v>
      </c>
      <c r="B3" s="12">
        <v>1000</v>
      </c>
      <c r="C3" s="12">
        <v>1097</v>
      </c>
      <c r="D3" s="12">
        <f aca="true" t="shared" si="1" ref="D3:D8">B3-C3</f>
        <v>-97</v>
      </c>
      <c r="E3" s="12">
        <v>12176</v>
      </c>
      <c r="F3" s="12">
        <v>13317</v>
      </c>
      <c r="G3" s="12">
        <f aca="true" t="shared" si="2" ref="G3:G8">E3-F3</f>
        <v>-1141</v>
      </c>
      <c r="H3" s="13">
        <f t="shared" si="0"/>
        <v>12.176</v>
      </c>
      <c r="I3" s="13">
        <f aca="true" t="shared" si="3" ref="I3:I8">F3/C3</f>
        <v>12.13947128532361</v>
      </c>
      <c r="J3" s="13">
        <f aca="true" t="shared" si="4" ref="J3:J8">H3-I3</f>
        <v>0.03652871467638974</v>
      </c>
      <c r="K3" s="12">
        <v>522</v>
      </c>
      <c r="L3" s="12">
        <v>11654</v>
      </c>
      <c r="M3" s="12">
        <v>12903</v>
      </c>
      <c r="N3" s="12">
        <f aca="true" t="shared" si="5" ref="N3:N8">L3-M3</f>
        <v>-1249</v>
      </c>
      <c r="O3" s="14">
        <f aca="true" t="shared" si="6" ref="O3:O8">L3*P3/3.4</f>
        <v>14396.117647058825</v>
      </c>
      <c r="P3" s="15">
        <v>4.2</v>
      </c>
    </row>
    <row r="4" spans="1:16" s="16" customFormat="1" ht="42.75" customHeight="1">
      <c r="A4" s="28" t="s">
        <v>48</v>
      </c>
      <c r="B4" s="12">
        <v>1200</v>
      </c>
      <c r="C4" s="12">
        <v>1213</v>
      </c>
      <c r="D4" s="12">
        <f t="shared" si="1"/>
        <v>-13</v>
      </c>
      <c r="E4" s="12"/>
      <c r="F4" s="12">
        <v>20386</v>
      </c>
      <c r="G4" s="12">
        <f t="shared" si="2"/>
        <v>-20386</v>
      </c>
      <c r="H4" s="13">
        <f t="shared" si="0"/>
        <v>0</v>
      </c>
      <c r="I4" s="13">
        <f t="shared" si="3"/>
        <v>16.80626545754328</v>
      </c>
      <c r="J4" s="13">
        <f t="shared" si="4"/>
        <v>-16.80626545754328</v>
      </c>
      <c r="K4" s="12"/>
      <c r="L4" s="12"/>
      <c r="M4" s="12">
        <v>19460</v>
      </c>
      <c r="N4" s="12">
        <f t="shared" si="5"/>
        <v>-19460</v>
      </c>
      <c r="O4" s="14">
        <f t="shared" si="6"/>
        <v>0</v>
      </c>
      <c r="P4" s="15"/>
    </row>
    <row r="5" spans="1:16" s="16" customFormat="1" ht="42.75" customHeight="1">
      <c r="A5" s="28" t="s">
        <v>49</v>
      </c>
      <c r="B5" s="12">
        <v>900</v>
      </c>
      <c r="C5" s="12">
        <v>900</v>
      </c>
      <c r="D5" s="12">
        <f>B5-C5</f>
        <v>0</v>
      </c>
      <c r="E5" s="12"/>
      <c r="F5" s="12">
        <v>12860</v>
      </c>
      <c r="G5" s="12">
        <f t="shared" si="2"/>
        <v>-12860</v>
      </c>
      <c r="H5" s="13">
        <f t="shared" si="0"/>
        <v>0</v>
      </c>
      <c r="I5" s="13">
        <f t="shared" si="3"/>
        <v>14.28888888888889</v>
      </c>
      <c r="J5" s="13">
        <f t="shared" si="4"/>
        <v>-14.28888888888889</v>
      </c>
      <c r="K5" s="12"/>
      <c r="L5" s="12"/>
      <c r="M5" s="12">
        <v>11298</v>
      </c>
      <c r="N5" s="12">
        <f t="shared" si="5"/>
        <v>-11298</v>
      </c>
      <c r="O5" s="14">
        <f t="shared" si="6"/>
        <v>0</v>
      </c>
      <c r="P5" s="15"/>
    </row>
    <row r="6" spans="1:16" s="16" customFormat="1" ht="42.75" customHeight="1">
      <c r="A6" s="28" t="s">
        <v>50</v>
      </c>
      <c r="B6" s="12">
        <v>560</v>
      </c>
      <c r="C6" s="12">
        <v>560</v>
      </c>
      <c r="D6" s="12">
        <f>B6-C6</f>
        <v>0</v>
      </c>
      <c r="E6" s="12"/>
      <c r="F6" s="12">
        <v>9879</v>
      </c>
      <c r="G6" s="12">
        <f t="shared" si="2"/>
        <v>-9879</v>
      </c>
      <c r="H6" s="13">
        <f t="shared" si="0"/>
        <v>0</v>
      </c>
      <c r="I6" s="13">
        <f t="shared" si="3"/>
        <v>17.64107142857143</v>
      </c>
      <c r="J6" s="13">
        <f t="shared" si="4"/>
        <v>-17.64107142857143</v>
      </c>
      <c r="K6" s="12"/>
      <c r="L6" s="12"/>
      <c r="M6" s="12">
        <v>9378</v>
      </c>
      <c r="N6" s="12">
        <f t="shared" si="5"/>
        <v>-9378</v>
      </c>
      <c r="O6" s="14">
        <f t="shared" si="6"/>
        <v>0</v>
      </c>
      <c r="P6" s="15"/>
    </row>
    <row r="7" spans="1:16" s="16" customFormat="1" ht="42.75" customHeight="1" thickBot="1">
      <c r="A7" s="29" t="s">
        <v>51</v>
      </c>
      <c r="B7" s="12"/>
      <c r="D7" s="12"/>
      <c r="E7" s="12"/>
      <c r="F7" s="12"/>
      <c r="G7" s="12"/>
      <c r="H7" s="13"/>
      <c r="I7" s="13"/>
      <c r="J7" s="13"/>
      <c r="K7" s="12"/>
      <c r="L7" s="12"/>
      <c r="M7" s="12">
        <v>760</v>
      </c>
      <c r="N7" s="12">
        <f t="shared" si="5"/>
        <v>-760</v>
      </c>
      <c r="O7" s="14">
        <f t="shared" si="6"/>
        <v>0</v>
      </c>
      <c r="P7" s="15"/>
    </row>
    <row r="8" spans="1:16" s="30" customFormat="1" ht="42.75" customHeight="1" thickBot="1">
      <c r="A8" s="23" t="s">
        <v>13</v>
      </c>
      <c r="B8" s="11">
        <f>SUM(B3:B7)</f>
        <v>3660</v>
      </c>
      <c r="C8" s="11">
        <f>SUM(C3:C6)</f>
        <v>3770</v>
      </c>
      <c r="D8" s="11">
        <f t="shared" si="1"/>
        <v>-110</v>
      </c>
      <c r="E8" s="11"/>
      <c r="F8" s="11">
        <f>SUM(F3:F6)</f>
        <v>56442</v>
      </c>
      <c r="G8" s="12">
        <f t="shared" si="2"/>
        <v>-56442</v>
      </c>
      <c r="H8" s="13">
        <f t="shared" si="0"/>
        <v>0</v>
      </c>
      <c r="I8" s="13">
        <f t="shared" si="3"/>
        <v>14.97135278514589</v>
      </c>
      <c r="J8" s="13">
        <f t="shared" si="4"/>
        <v>-14.97135278514589</v>
      </c>
      <c r="K8" s="12"/>
      <c r="L8" s="11"/>
      <c r="M8" s="11">
        <f>SUM(M3:M7)</f>
        <v>53799</v>
      </c>
      <c r="N8" s="12">
        <f t="shared" si="5"/>
        <v>-53799</v>
      </c>
      <c r="O8" s="14">
        <f t="shared" si="6"/>
        <v>0</v>
      </c>
      <c r="P8" s="13"/>
    </row>
    <row r="16" ht="15">
      <c r="E16" t="s">
        <v>56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2016-03-09T07:56:27Z</cp:lastPrinted>
  <dcterms:created xsi:type="dcterms:W3CDTF">2014-09-03T05:37:13Z</dcterms:created>
  <dcterms:modified xsi:type="dcterms:W3CDTF">2016-03-09T12:55:40Z</dcterms:modified>
  <cp:category/>
  <cp:version/>
  <cp:contentType/>
  <cp:contentStatus/>
</cp:coreProperties>
</file>