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65" windowHeight="11595" activeTab="0"/>
  </bookViews>
  <sheets>
    <sheet name="21.03.16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<sst xmlns="http://schemas.openxmlformats.org/spreadsheetml/2006/main" count="25" uniqueCount="22">
  <si>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</si>
  <si>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</si>
  <si>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</si>
  <si>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</si>
  <si>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</si>
  <si>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</si>
  <si>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ОАО "Совхоз               имени Кирова"</t>
  </si>
  <si>
    <t>ООО "Колхоз               "Заветы Ильича"</t>
  </si>
  <si>
    <t>Наименование сельскохозяйственной организации</t>
  </si>
  <si>
    <t>ООО "РусМолоко" отд."Яровое"</t>
  </si>
  <si>
    <t>ООО "РусМолоко" отд."Вешние  воды"</t>
  </si>
  <si>
    <t>Валовый надой молока 2015, кг</t>
  </si>
  <si>
    <t>Реализовано молока в физическом весе 2015 , кг</t>
  </si>
  <si>
    <t xml:space="preserve"> +/- к прошлому году, кг</t>
  </si>
  <si>
    <t xml:space="preserve">Поголовье коров           2015 год </t>
  </si>
  <si>
    <t>Жирность молока,   %</t>
  </si>
  <si>
    <t>Надой     на 1 фуражную корову, кг</t>
  </si>
  <si>
    <t>Надой        на 1 фуражную корову 2015, кг</t>
  </si>
  <si>
    <r>
      <t xml:space="preserve">Собственная реализация             </t>
    </r>
    <r>
      <rPr>
        <b/>
        <sz val="9"/>
        <color indexed="8"/>
        <rFont val="Times New Roman"/>
        <family val="1"/>
      </rPr>
      <t>(ОАО "Совхоз им. Кирова")</t>
    </r>
  </si>
  <si>
    <t>.</t>
  </si>
  <si>
    <t>4,1</t>
  </si>
  <si>
    <t xml:space="preserve">Производство молока в сельскохозяйственных организациях  Лотошинского муниципального района на 21 марта 2016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</si>
</sst>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64" fontId="1" fillId="24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64" fontId="2" fillId="24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164" fontId="2" fillId="24" borderId="13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1" fillId="24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1" fillId="24" borderId="0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64" fontId="1" fillId="24" borderId="2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="108" zoomScaleNormal="108" workbookViewId="0" topLeftCell="A1">
      <selection activeCell="B10" sqref="B10"/>
    </sheetView>
  </sheetViews>
  <sheetFormatPr defaultColWidth="9.140625" defaultRowHeight="15"/>
  <cols>
    <col min="1" max="1" width="22.00390625" style="0" customWidth="1"/>
    <col min="2" max="3" width="10.8515625" style="0" customWidth="1"/>
    <col min="4" max="4" width="10.28125" style="0" customWidth="1"/>
    <col min="5" max="5" width="9.7109375" style="0" customWidth="1"/>
    <col min="6" max="6" width="11.00390625" style="0" customWidth="1"/>
    <col min="7" max="7" width="9.421875" style="0" customWidth="1"/>
    <col min="8" max="8" width="9.8515625" style="0" customWidth="1"/>
    <col min="9" max="9" width="10.421875" style="0" customWidth="1"/>
    <col min="10" max="10" width="9.57421875" style="0" customWidth="1"/>
    <col min="11" max="11" width="11.8515625" style="0" customWidth="1"/>
    <col min="12" max="12" width="12.140625" style="0" customWidth="1"/>
    <col min="13" max="13" width="12.57421875" style="0" customWidth="1"/>
    <col min="14" max="14" width="9.8515625" style="0" customWidth="1"/>
    <col min="15" max="15" width="12.28125" style="0" customWidth="1"/>
    <col min="16" max="16" width="10.421875" style="0" customWidth="1"/>
  </cols>
  <sheetData>
    <row r="1" spans="1:16" ht="84" customHeight="1" thickBot="1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8" s="8" customFormat="1" ht="75.75" customHeight="1" thickBot="1">
      <c r="A2" s="15" t="s">
        <v>8</v>
      </c>
      <c r="B2" s="16" t="s">
        <v>0</v>
      </c>
      <c r="C2" s="16" t="s">
        <v>14</v>
      </c>
      <c r="D2" s="16" t="s">
        <v>13</v>
      </c>
      <c r="E2" s="16" t="s">
        <v>2</v>
      </c>
      <c r="F2" s="16" t="s">
        <v>11</v>
      </c>
      <c r="G2" s="16" t="s">
        <v>13</v>
      </c>
      <c r="H2" s="16" t="s">
        <v>16</v>
      </c>
      <c r="I2" s="16" t="s">
        <v>17</v>
      </c>
      <c r="J2" s="16" t="s">
        <v>13</v>
      </c>
      <c r="K2" s="16" t="s">
        <v>3</v>
      </c>
      <c r="L2" s="16" t="s">
        <v>4</v>
      </c>
      <c r="M2" s="16" t="s">
        <v>12</v>
      </c>
      <c r="N2" s="16" t="s">
        <v>13</v>
      </c>
      <c r="O2" s="16" t="s">
        <v>5</v>
      </c>
      <c r="P2" s="17" t="s">
        <v>15</v>
      </c>
      <c r="R2" s="1"/>
    </row>
    <row r="3" spans="1:16" s="1" customFormat="1" ht="42.75" customHeight="1">
      <c r="A3" s="18" t="s">
        <v>9</v>
      </c>
      <c r="B3" s="12">
        <v>1000</v>
      </c>
      <c r="C3" s="12">
        <v>1024</v>
      </c>
      <c r="D3" s="12">
        <f aca="true" t="shared" si="0" ref="D3:D8">B3-C3</f>
        <v>-24</v>
      </c>
      <c r="E3" s="12">
        <v>12248</v>
      </c>
      <c r="F3" s="12">
        <v>13272</v>
      </c>
      <c r="G3" s="12">
        <f aca="true" t="shared" si="1" ref="G3:G8">E3-F3</f>
        <v>-1024</v>
      </c>
      <c r="H3" s="13">
        <f aca="true" t="shared" si="2" ref="H3:I8">E3/B3</f>
        <v>12.248</v>
      </c>
      <c r="I3" s="13">
        <v>13</v>
      </c>
      <c r="J3" s="13">
        <f aca="true" t="shared" si="3" ref="J3:J8">H3-I3</f>
        <v>-0.7520000000000007</v>
      </c>
      <c r="K3" s="12">
        <v>657</v>
      </c>
      <c r="L3" s="12">
        <v>11531</v>
      </c>
      <c r="M3" s="12">
        <v>12930</v>
      </c>
      <c r="N3" s="12">
        <f aca="true" t="shared" si="4" ref="N3:N8">L3-M3</f>
        <v>-1399</v>
      </c>
      <c r="O3" s="14">
        <f>L3*P3/3.4</f>
        <v>13905.029411764706</v>
      </c>
      <c r="P3" s="28">
        <v>4.1</v>
      </c>
    </row>
    <row r="4" spans="1:16" s="1" customFormat="1" ht="42.75" customHeight="1">
      <c r="A4" s="19" t="s">
        <v>10</v>
      </c>
      <c r="B4" s="3">
        <v>1200</v>
      </c>
      <c r="C4" s="3">
        <v>1213</v>
      </c>
      <c r="D4" s="3">
        <f t="shared" si="0"/>
        <v>-13</v>
      </c>
      <c r="E4" s="3">
        <v>25312</v>
      </c>
      <c r="F4" s="3">
        <v>21223</v>
      </c>
      <c r="G4" s="3">
        <f t="shared" si="1"/>
        <v>4089</v>
      </c>
      <c r="H4" s="4">
        <f t="shared" si="2"/>
        <v>21.093333333333334</v>
      </c>
      <c r="I4" s="4">
        <f t="shared" si="2"/>
        <v>17.49629018961253</v>
      </c>
      <c r="J4" s="4">
        <f t="shared" si="3"/>
        <v>3.5970431437208035</v>
      </c>
      <c r="K4" s="3">
        <v>1307</v>
      </c>
      <c r="L4" s="3">
        <v>24005</v>
      </c>
      <c r="M4" s="3">
        <v>20650</v>
      </c>
      <c r="N4" s="3">
        <f t="shared" si="4"/>
        <v>3355</v>
      </c>
      <c r="O4" s="5">
        <f>L4*P4/3.4</f>
        <v>27535.14705882353</v>
      </c>
      <c r="P4" s="29">
        <v>3.9</v>
      </c>
    </row>
    <row r="5" spans="1:16" s="1" customFormat="1" ht="42.75" customHeight="1">
      <c r="A5" s="19" t="s">
        <v>6</v>
      </c>
      <c r="B5" s="3">
        <v>900</v>
      </c>
      <c r="C5" s="3">
        <v>900</v>
      </c>
      <c r="D5" s="3">
        <f>B5-C5</f>
        <v>0</v>
      </c>
      <c r="E5" s="3">
        <v>12726</v>
      </c>
      <c r="F5" s="3">
        <v>13194</v>
      </c>
      <c r="G5" s="3">
        <f t="shared" si="1"/>
        <v>-468</v>
      </c>
      <c r="H5" s="4">
        <f t="shared" si="2"/>
        <v>14.14</v>
      </c>
      <c r="I5" s="4">
        <f t="shared" si="2"/>
        <v>14.66</v>
      </c>
      <c r="J5" s="4">
        <f t="shared" si="3"/>
        <v>-0.5199999999999996</v>
      </c>
      <c r="K5" s="3">
        <v>862</v>
      </c>
      <c r="L5" s="3">
        <v>10896</v>
      </c>
      <c r="M5" s="3">
        <v>11708</v>
      </c>
      <c r="N5" s="3">
        <f t="shared" si="4"/>
        <v>-812</v>
      </c>
      <c r="O5" s="5">
        <f>L5*P5/3.4</f>
        <v>12947.011764705883</v>
      </c>
      <c r="P5" s="29">
        <v>4.04</v>
      </c>
    </row>
    <row r="6" spans="1:16" s="1" customFormat="1" ht="42.75" customHeight="1">
      <c r="A6" s="19" t="s">
        <v>7</v>
      </c>
      <c r="B6" s="3">
        <v>560</v>
      </c>
      <c r="C6" s="3">
        <v>560</v>
      </c>
      <c r="D6" s="3">
        <f>B6-C6</f>
        <v>0</v>
      </c>
      <c r="E6" s="3">
        <v>9811</v>
      </c>
      <c r="F6" s="3">
        <v>10228</v>
      </c>
      <c r="G6" s="3">
        <f t="shared" si="1"/>
        <v>-417</v>
      </c>
      <c r="H6" s="4">
        <f t="shared" si="2"/>
        <v>17.519642857142856</v>
      </c>
      <c r="I6" s="4">
        <f t="shared" si="2"/>
        <v>18.264285714285716</v>
      </c>
      <c r="J6" s="4">
        <f t="shared" si="3"/>
        <v>-0.7446428571428605</v>
      </c>
      <c r="K6" s="3">
        <v>528</v>
      </c>
      <c r="L6" s="3">
        <v>9123</v>
      </c>
      <c r="M6" s="3">
        <v>9716</v>
      </c>
      <c r="N6" s="3">
        <f t="shared" si="4"/>
        <v>-593</v>
      </c>
      <c r="O6" s="5">
        <f>L6*P6/3.4</f>
        <v>11001.264705882351</v>
      </c>
      <c r="P6" s="29" t="s">
        <v>20</v>
      </c>
    </row>
    <row r="7" spans="1:16" s="1" customFormat="1" ht="42.75" customHeight="1" thickBot="1">
      <c r="A7" s="20" t="s">
        <v>18</v>
      </c>
      <c r="B7" s="9"/>
      <c r="C7" s="21"/>
      <c r="D7" s="9"/>
      <c r="E7" s="9"/>
      <c r="F7" s="9"/>
      <c r="G7" s="9"/>
      <c r="H7" s="10"/>
      <c r="I7" s="10"/>
      <c r="J7" s="10"/>
      <c r="K7" s="9"/>
      <c r="L7" s="9">
        <v>968</v>
      </c>
      <c r="M7" s="9">
        <v>696</v>
      </c>
      <c r="N7" s="9">
        <f t="shared" si="4"/>
        <v>272</v>
      </c>
      <c r="O7" s="11">
        <v>968</v>
      </c>
      <c r="P7" s="30"/>
    </row>
    <row r="8" spans="1:16" s="2" customFormat="1" ht="42.75" customHeight="1" thickBot="1">
      <c r="A8" s="24" t="s">
        <v>1</v>
      </c>
      <c r="B8" s="6">
        <f>SUM(B3:B7)</f>
        <v>3660</v>
      </c>
      <c r="C8" s="6">
        <f>SUM(C3:C6)</f>
        <v>3697</v>
      </c>
      <c r="D8" s="6">
        <f t="shared" si="0"/>
        <v>-37</v>
      </c>
      <c r="E8" s="6">
        <f>SUM(E3:E7)</f>
        <v>60097</v>
      </c>
      <c r="F8" s="6">
        <f>SUM(F3:F6)</f>
        <v>57917</v>
      </c>
      <c r="G8" s="6">
        <f t="shared" si="1"/>
        <v>2180</v>
      </c>
      <c r="H8" s="7">
        <f t="shared" si="2"/>
        <v>16.419945355191256</v>
      </c>
      <c r="I8" s="7">
        <f t="shared" si="2"/>
        <v>15.665945361103597</v>
      </c>
      <c r="J8" s="7">
        <f t="shared" si="3"/>
        <v>0.7539999940876587</v>
      </c>
      <c r="K8" s="6">
        <f>SUM(K3:K7)</f>
        <v>3354</v>
      </c>
      <c r="L8" s="6">
        <f>SUM(L3:L7)</f>
        <v>56523</v>
      </c>
      <c r="M8" s="6">
        <f>SUM(M3:M7)</f>
        <v>55700</v>
      </c>
      <c r="N8" s="6">
        <f t="shared" si="4"/>
        <v>823</v>
      </c>
      <c r="O8" s="31">
        <f>SUM(O3:O7)</f>
        <v>66356.45294117647</v>
      </c>
      <c r="P8" s="25">
        <f>O8*3.4/L8</f>
        <v>3.991506820232471</v>
      </c>
    </row>
    <row r="9" spans="1:16" ht="1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P9" s="22"/>
    </row>
    <row r="10" spans="1:16" ht="1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1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6" ht="15">
      <c r="E16" t="s">
        <v>19</v>
      </c>
    </row>
  </sheetData>
  <mergeCells count="1">
    <mergeCell ref="A1:P1"/>
  </mergeCells>
  <printOptions/>
  <pageMargins left="0" right="0" top="0" bottom="0" header="0.31496062992125984" footer="0.31496062992125984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Петрова А.А.</dc:creator>
  <cp:keywords/>
  <dc:description/>
  <cp:lastModifiedBy>sox-4</cp:lastModifiedBy>
  <cp:lastPrinted>2016-01-29T08:07:21Z</cp:lastPrinted>
  <dcterms:created xsi:type="dcterms:W3CDTF">2014-09-03T05:37:13Z</dcterms:created>
  <dcterms:modified xsi:type="dcterms:W3CDTF">2016-03-22T08:26:06Z</dcterms:modified>
  <cp:category/>
  <cp:version/>
  <cp:contentType/>
  <cp:contentStatus/>
</cp:coreProperties>
</file>