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31.10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<sst xmlns="http://schemas.openxmlformats.org/spreadsheetml/2006/main" count="24" uniqueCount="21">
  <si>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</si>
  <si>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</si>
  <si>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</si>
  <si>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</si>
  <si>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</si>
  <si>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</si>
  <si>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</si>
  <si>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</si>
  <si>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</si>
  <si>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</si>
  <si>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</si>
  <si>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</si>
  <si>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</si>
  <si>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</si>
  <si>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</si>
  <si>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</si>
  <si>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</si>
  <si>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</si>
  <si>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</si>
  <si>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>.</t>
  </si>
  <si>
    <t xml:space="preserve">Производство молока в сельскохозяйственных организациях  Лотошинского муниципального района на 31  октября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</si>
</sst>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2" fillId="24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2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M5" sqref="M5"/>
    </sheetView>
  </sheetViews>
  <sheetFormatPr defaultColWidth="9.140625" defaultRowHeight="42" customHeight="1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42" customHeight="1" thickBo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8" s="19" customFormat="1" ht="64.5" customHeight="1" thickBot="1">
      <c r="A2" s="12" t="s">
        <v>6</v>
      </c>
      <c r="B2" s="13" t="s">
        <v>0</v>
      </c>
      <c r="C2" s="13" t="s">
        <v>11</v>
      </c>
      <c r="D2" s="13" t="s">
        <v>10</v>
      </c>
      <c r="E2" s="13" t="s">
        <v>2</v>
      </c>
      <c r="F2" s="13" t="s">
        <v>8</v>
      </c>
      <c r="G2" s="13" t="s">
        <v>10</v>
      </c>
      <c r="H2" s="13" t="s">
        <v>12</v>
      </c>
      <c r="I2" s="13" t="s">
        <v>13</v>
      </c>
      <c r="J2" s="13" t="s">
        <v>10</v>
      </c>
      <c r="K2" s="13" t="s">
        <v>3</v>
      </c>
      <c r="L2" s="13" t="s">
        <v>4</v>
      </c>
      <c r="M2" s="13" t="s">
        <v>9</v>
      </c>
      <c r="N2" s="13" t="s">
        <v>10</v>
      </c>
      <c r="O2" s="13" t="s">
        <v>5</v>
      </c>
      <c r="P2" s="20" t="s">
        <v>18</v>
      </c>
      <c r="R2" s="1"/>
    </row>
    <row r="3" spans="1:16" s="1" customFormat="1" ht="42" customHeight="1">
      <c r="A3" s="24" t="s">
        <v>7</v>
      </c>
      <c r="B3" s="25">
        <v>900</v>
      </c>
      <c r="C3" s="25">
        <v>1024</v>
      </c>
      <c r="D3" s="25">
        <f aca="true" t="shared" si="0" ref="D3:D8">B3-C3</f>
        <v>-124</v>
      </c>
      <c r="E3" s="25">
        <v>13914</v>
      </c>
      <c r="F3" s="25">
        <v>12363</v>
      </c>
      <c r="G3" s="25">
        <f aca="true" t="shared" si="1" ref="G3:G8">E3-F3</f>
        <v>1551</v>
      </c>
      <c r="H3" s="26">
        <f aca="true" t="shared" si="2" ref="H3:I6">E3/B3</f>
        <v>15.46</v>
      </c>
      <c r="I3" s="27">
        <f t="shared" si="2"/>
        <v>12.0732421875</v>
      </c>
      <c r="J3" s="27">
        <f aca="true" t="shared" si="3" ref="J3:J8">H3-I3</f>
        <v>3.386757812500001</v>
      </c>
      <c r="K3" s="25">
        <v>570</v>
      </c>
      <c r="L3" s="25">
        <v>13337</v>
      </c>
      <c r="M3" s="25">
        <v>12023</v>
      </c>
      <c r="N3" s="25">
        <f aca="true" t="shared" si="4" ref="N3:N8">L3-M3</f>
        <v>1314</v>
      </c>
      <c r="O3" s="28">
        <f>L3*P3/3.4</f>
        <v>15690.588235294119</v>
      </c>
      <c r="P3" s="29">
        <v>4</v>
      </c>
    </row>
    <row r="4" spans="1:16" s="1" customFormat="1" ht="42" customHeight="1">
      <c r="A4" s="6" t="s">
        <v>14</v>
      </c>
      <c r="B4" s="2">
        <v>1100</v>
      </c>
      <c r="C4" s="2">
        <v>1213</v>
      </c>
      <c r="D4" s="2">
        <f t="shared" si="0"/>
        <v>-113</v>
      </c>
      <c r="E4" s="2">
        <v>20694</v>
      </c>
      <c r="F4" s="2">
        <v>22620</v>
      </c>
      <c r="G4" s="30">
        <f>E4-F4</f>
        <v>-1926</v>
      </c>
      <c r="H4" s="3">
        <f t="shared" si="2"/>
        <v>18.812727272727273</v>
      </c>
      <c r="I4" s="3">
        <f t="shared" si="2"/>
        <v>18.6479802143446</v>
      </c>
      <c r="J4" s="3">
        <f t="shared" si="3"/>
        <v>0.16474705838267312</v>
      </c>
      <c r="K4" s="2">
        <v>634</v>
      </c>
      <c r="L4" s="2">
        <v>20060</v>
      </c>
      <c r="M4" s="2">
        <v>21870</v>
      </c>
      <c r="N4" s="30">
        <f t="shared" si="4"/>
        <v>-1810</v>
      </c>
      <c r="O4" s="17">
        <f>L4*P4/3.4</f>
        <v>23600</v>
      </c>
      <c r="P4" s="14">
        <v>4</v>
      </c>
    </row>
    <row r="5" spans="1:16" s="1" customFormat="1" ht="42" customHeight="1">
      <c r="A5" s="6" t="s">
        <v>15</v>
      </c>
      <c r="B5" s="2">
        <v>723</v>
      </c>
      <c r="C5" s="2">
        <v>900</v>
      </c>
      <c r="D5" s="2">
        <f t="shared" si="0"/>
        <v>-177</v>
      </c>
      <c r="E5" s="2">
        <v>9202</v>
      </c>
      <c r="F5" s="2">
        <v>12677</v>
      </c>
      <c r="G5" s="30">
        <f>E5-F5</f>
        <v>-3475</v>
      </c>
      <c r="H5" s="3">
        <f t="shared" si="2"/>
        <v>12.727524204702627</v>
      </c>
      <c r="I5" s="3">
        <f t="shared" si="2"/>
        <v>14.085555555555555</v>
      </c>
      <c r="J5" s="3">
        <f t="shared" si="3"/>
        <v>-1.3580313508529276</v>
      </c>
      <c r="K5" s="2">
        <v>746</v>
      </c>
      <c r="L5" s="2">
        <v>7646</v>
      </c>
      <c r="M5" s="2">
        <v>10351</v>
      </c>
      <c r="N5" s="30">
        <f t="shared" si="4"/>
        <v>-2705</v>
      </c>
      <c r="O5" s="17">
        <f>L5*P5/3.4</f>
        <v>10344.588235294117</v>
      </c>
      <c r="P5" s="14">
        <v>4.6</v>
      </c>
    </row>
    <row r="6" spans="1:16" s="1" customFormat="1" ht="42" customHeight="1">
      <c r="A6" s="6" t="s">
        <v>16</v>
      </c>
      <c r="B6" s="2">
        <v>560</v>
      </c>
      <c r="C6" s="2">
        <v>560</v>
      </c>
      <c r="D6" s="2">
        <f t="shared" si="0"/>
        <v>0</v>
      </c>
      <c r="E6" s="2">
        <v>7214</v>
      </c>
      <c r="F6" s="2">
        <v>7098</v>
      </c>
      <c r="G6" s="2">
        <f t="shared" si="1"/>
        <v>116</v>
      </c>
      <c r="H6" s="3">
        <f t="shared" si="2"/>
        <v>12.882142857142858</v>
      </c>
      <c r="I6" s="3">
        <f t="shared" si="2"/>
        <v>12.675</v>
      </c>
      <c r="J6" s="3">
        <f t="shared" si="3"/>
        <v>0.2071428571428573</v>
      </c>
      <c r="K6" s="2">
        <v>195</v>
      </c>
      <c r="L6" s="2">
        <v>6934</v>
      </c>
      <c r="M6" s="2">
        <v>6642</v>
      </c>
      <c r="N6" s="2">
        <f t="shared" si="4"/>
        <v>292</v>
      </c>
      <c r="O6" s="17">
        <f>L6*P6/3.4</f>
        <v>8157.64705882353</v>
      </c>
      <c r="P6" s="14">
        <v>4</v>
      </c>
    </row>
    <row r="7" spans="1:16" s="1" customFormat="1" ht="42" customHeight="1" thickBot="1">
      <c r="A7" s="11" t="s">
        <v>17</v>
      </c>
      <c r="B7" s="9"/>
      <c r="C7" s="9"/>
      <c r="D7" s="9"/>
      <c r="E7" s="9"/>
      <c r="F7" s="9"/>
      <c r="G7" s="9"/>
      <c r="H7" s="21"/>
      <c r="I7" s="9"/>
      <c r="J7" s="10"/>
      <c r="K7" s="9"/>
      <c r="L7" s="9">
        <v>810</v>
      </c>
      <c r="M7" s="9">
        <v>1030</v>
      </c>
      <c r="N7" s="32">
        <f t="shared" si="4"/>
        <v>-220</v>
      </c>
      <c r="O7" s="18">
        <f>L7</f>
        <v>810</v>
      </c>
      <c r="P7" s="15"/>
    </row>
    <row r="8" spans="1:16" s="8" customFormat="1" ht="42" customHeight="1" thickBot="1">
      <c r="A8" s="7" t="s">
        <v>1</v>
      </c>
      <c r="B8" s="4">
        <f>SUM(B3:B7)</f>
        <v>3283</v>
      </c>
      <c r="C8" s="4">
        <f>SUM(C3:C6)</f>
        <v>3697</v>
      </c>
      <c r="D8" s="4">
        <f t="shared" si="0"/>
        <v>-414</v>
      </c>
      <c r="E8" s="4">
        <f>SUM(E3:E7)</f>
        <v>51024</v>
      </c>
      <c r="F8" s="4">
        <f>SUM(F3:F6)</f>
        <v>54758</v>
      </c>
      <c r="G8" s="31">
        <f t="shared" si="1"/>
        <v>-3734</v>
      </c>
      <c r="H8" s="5">
        <f>E8/B8</f>
        <v>15.541882424611636</v>
      </c>
      <c r="I8" s="5">
        <f>F8/C8</f>
        <v>14.811468758452799</v>
      </c>
      <c r="J8" s="5">
        <f t="shared" si="3"/>
        <v>0.730413666158837</v>
      </c>
      <c r="K8" s="4">
        <f>SUM(K3:K7)</f>
        <v>2145</v>
      </c>
      <c r="L8" s="4">
        <f>SUM(L3:L7)</f>
        <v>48787</v>
      </c>
      <c r="M8" s="4">
        <f>SUM(M3:M7)</f>
        <v>51916</v>
      </c>
      <c r="N8" s="31">
        <f t="shared" si="4"/>
        <v>-3129</v>
      </c>
      <c r="O8" s="5">
        <f>SUM(O3:O7)</f>
        <v>58602.82352941177</v>
      </c>
      <c r="P8" s="16">
        <f>O8*3.4/L8</f>
        <v>4.084071576444545</v>
      </c>
    </row>
    <row r="15" ht="42" customHeight="1">
      <c r="E15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2016-11-01T07:16:26Z</dcterms:modified>
  <cp:category/>
  <cp:version/>
  <cp:contentType/>
  <cp:contentStatus/>
</cp:coreProperties>
</file>