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1.02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<sst xmlns="http://schemas.openxmlformats.org/spreadsheetml/2006/main" count="23" uniqueCount="20">
  <si>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</si>
  <si>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</si>
  <si>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</si>
  <si>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</si>
  <si>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</si>
  <si>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</si>
  <si>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</si>
  <si>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</si>
  <si>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</si>
  <si>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</si>
  <si>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</si>
  <si>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</si>
  <si>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</si>
  <si>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</si>
  <si>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</si>
  <si>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</si>
  <si>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</si>
  <si>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 xml:space="preserve">Производство молока в сельскохозяйственных организациях  Лотошинского муниципального района на 1 февраля 2017 года                                                                                                                                            </t>
  </si>
  <si>
    <t>Надой на 1 фуражную корову, кг</t>
  </si>
  <si>
    <t>Жирность молока, 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</si>
</sst>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R3" sqref="R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18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19</v>
      </c>
    </row>
    <row r="3" spans="1:16" ht="42" customHeight="1">
      <c r="A3" s="13" t="s">
        <v>7</v>
      </c>
      <c r="B3" s="19">
        <v>910</v>
      </c>
      <c r="C3" s="19">
        <v>1000</v>
      </c>
      <c r="D3" s="19">
        <f>B3-C3</f>
        <v>-90</v>
      </c>
      <c r="E3" s="19">
        <v>16518</v>
      </c>
      <c r="F3" s="19">
        <v>12330</v>
      </c>
      <c r="G3" s="19">
        <f>E3-F3</f>
        <v>4188</v>
      </c>
      <c r="H3" s="20">
        <f>E3/B3</f>
        <v>18.15164835164835</v>
      </c>
      <c r="I3" s="2">
        <f>F3/C3</f>
        <v>12.33</v>
      </c>
      <c r="J3" s="20">
        <f>H3-I3</f>
        <v>5.821648351648351</v>
      </c>
      <c r="K3" s="19">
        <v>365</v>
      </c>
      <c r="L3" s="19">
        <v>16234</v>
      </c>
      <c r="M3" s="19">
        <v>12034</v>
      </c>
      <c r="N3" s="19">
        <f aca="true" t="shared" si="0" ref="N3:N8">L3-M3</f>
        <v>4200</v>
      </c>
      <c r="O3" s="21">
        <f>L3*P3/3.4</f>
        <v>19576.294117647056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20547</v>
      </c>
      <c r="F4" s="1">
        <v>26445</v>
      </c>
      <c r="G4" s="1">
        <f>E4-F4</f>
        <v>-5898</v>
      </c>
      <c r="H4" s="2">
        <f>E4/B4</f>
        <v>17.86695652173913</v>
      </c>
      <c r="I4" s="2">
        <f>F4/C4</f>
        <v>22.0375</v>
      </c>
      <c r="J4" s="2">
        <f>H4-I4</f>
        <v>-4.170543478260871</v>
      </c>
      <c r="K4" s="1">
        <v>975</v>
      </c>
      <c r="L4" s="1">
        <v>19572</v>
      </c>
      <c r="M4" s="1">
        <v>25410</v>
      </c>
      <c r="N4" s="1">
        <f t="shared" si="0"/>
        <v>-5838</v>
      </c>
      <c r="O4" s="9">
        <f>L4*P4/3.4</f>
        <v>23025.88235294118</v>
      </c>
      <c r="P4" s="10">
        <v>4</v>
      </c>
    </row>
    <row r="5" spans="1:16" ht="42" customHeight="1">
      <c r="A5" s="5" t="s">
        <v>10</v>
      </c>
      <c r="B5" s="1">
        <v>569</v>
      </c>
      <c r="C5" s="1">
        <v>900</v>
      </c>
      <c r="D5" s="1">
        <f>B5-C5</f>
        <v>-331</v>
      </c>
      <c r="E5" s="1">
        <v>11536</v>
      </c>
      <c r="F5" s="1">
        <v>14095</v>
      </c>
      <c r="G5" s="1">
        <f>E5-F5</f>
        <v>-2559</v>
      </c>
      <c r="H5" s="2">
        <f>E5/B5</f>
        <v>20.274165202108964</v>
      </c>
      <c r="I5" s="2">
        <f>F5/C5</f>
        <v>15.661111111111111</v>
      </c>
      <c r="J5" s="2">
        <f>H5-I5</f>
        <v>4.613054090997853</v>
      </c>
      <c r="K5" s="1">
        <v>2207</v>
      </c>
      <c r="L5" s="1">
        <v>9537</v>
      </c>
      <c r="M5" s="1">
        <v>12305</v>
      </c>
      <c r="N5" s="1">
        <f t="shared" si="0"/>
        <v>-2768</v>
      </c>
      <c r="O5" s="9">
        <f>L5*P5/3.4</f>
        <v>12117.600000000002</v>
      </c>
      <c r="P5" s="10">
        <v>4.32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7772</v>
      </c>
      <c r="F6" s="1">
        <v>7507</v>
      </c>
      <c r="G6" s="1">
        <f>E6-F6</f>
        <v>265</v>
      </c>
      <c r="H6" s="2">
        <f>E6/B6</f>
        <v>13.878571428571428</v>
      </c>
      <c r="I6" s="2">
        <f>F6/C6</f>
        <v>13.405357142857143</v>
      </c>
      <c r="J6" s="2">
        <f>H6-I6</f>
        <v>0.4732142857142847</v>
      </c>
      <c r="K6" s="1">
        <v>484</v>
      </c>
      <c r="L6" s="1">
        <v>7248</v>
      </c>
      <c r="M6" s="1">
        <v>6898</v>
      </c>
      <c r="N6" s="1">
        <f t="shared" si="0"/>
        <v>350</v>
      </c>
      <c r="O6" s="9">
        <f>L6*P6/3.4</f>
        <v>8740.235294117647</v>
      </c>
      <c r="P6" s="10">
        <v>4.1</v>
      </c>
    </row>
    <row r="7" spans="1:16" ht="42" customHeight="1" thickBot="1">
      <c r="A7" s="15" t="s">
        <v>12</v>
      </c>
      <c r="B7" s="22"/>
      <c r="C7" s="22"/>
      <c r="D7" s="22"/>
      <c r="E7" s="22"/>
      <c r="F7" s="22"/>
      <c r="G7" s="22"/>
      <c r="H7" s="23"/>
      <c r="I7" s="23"/>
      <c r="J7" s="23"/>
      <c r="K7" s="22"/>
      <c r="L7" s="22">
        <v>892</v>
      </c>
      <c r="M7" s="22">
        <v>864</v>
      </c>
      <c r="N7" s="22">
        <f t="shared" si="0"/>
        <v>28</v>
      </c>
      <c r="O7" s="24">
        <f>L7</f>
        <v>892</v>
      </c>
      <c r="P7" s="16"/>
    </row>
    <row r="8" spans="1:16" ht="42" customHeight="1" thickBot="1">
      <c r="A8" s="6" t="s">
        <v>1</v>
      </c>
      <c r="B8" s="3">
        <f>SUM(B3:B7)</f>
        <v>3189</v>
      </c>
      <c r="C8" s="3">
        <f>SUM(C3:C6)</f>
        <v>3660</v>
      </c>
      <c r="D8" s="3">
        <f>B8-C8</f>
        <v>-471</v>
      </c>
      <c r="E8" s="3">
        <f>SUM(E3:E7)</f>
        <v>56373</v>
      </c>
      <c r="F8" s="3">
        <f>SUM(F3:F6)</f>
        <v>60377</v>
      </c>
      <c r="G8" s="3">
        <f>E8-F8</f>
        <v>-4004</v>
      </c>
      <c r="H8" s="4">
        <f>E8/B8</f>
        <v>17.677328316086548</v>
      </c>
      <c r="I8" s="4">
        <f>F8/C8</f>
        <v>16.496448087431695</v>
      </c>
      <c r="J8" s="4">
        <f>H8-I8</f>
        <v>1.1808802286548534</v>
      </c>
      <c r="K8" s="3">
        <f>SUM(K3:K7)</f>
        <v>4031</v>
      </c>
      <c r="L8" s="3">
        <f>SUM(L3:L7)</f>
        <v>53483</v>
      </c>
      <c r="M8" s="3">
        <f>SUM(M3:M7)</f>
        <v>57511</v>
      </c>
      <c r="N8" s="3">
        <f t="shared" si="0"/>
        <v>-4028</v>
      </c>
      <c r="O8" s="4">
        <f>SUM(O3:O7)</f>
        <v>64352.011764705894</v>
      </c>
      <c r="P8" s="11">
        <f>O8*3.4/L8</f>
        <v>4.090960492118992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2017-02-02T09:34:30Z</dcterms:modified>
  <cp:category/>
  <cp:version/>
  <cp:contentType/>
  <cp:contentStatus/>
</cp:coreProperties>
</file>