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<sst xmlns="http://schemas.openxmlformats.org/spreadsheetml/2006/main" count="23" uniqueCount="20">
  <si>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17 мая 2017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</si>
  <si>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</si>
  <si>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</si>
  <si>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2016 год </t>
  </si>
  <si>
    <t xml:space="preserve"> +/- к прошлому году, кг</t>
  </si>
  <si>
    <t>Валовый надой молока, кг</t>
  </si>
  <si>
    <t>Валовый надой молока 2016, кг</t>
  </si>
  <si>
    <t>Надой на 1 фуражную корову, кг</t>
  </si>
  <si>
    <t>Надой        на 1 фуражную корову 2016,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</si>
  <si>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</si>
  <si>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</si>
  <si>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2016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</si>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</sst>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zoomScalePageLayoutView="0" workbookViewId="0" topLeftCell="A1">
      <selection activeCell="N16" sqref="N16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910</v>
      </c>
      <c r="C3" s="7">
        <v>900</v>
      </c>
      <c r="D3" s="7">
        <f>B3-C3</f>
        <v>10</v>
      </c>
      <c r="E3" s="7">
        <v>16513</v>
      </c>
      <c r="F3" s="8">
        <v>14582</v>
      </c>
      <c r="G3" s="7">
        <f>E3-F3</f>
        <v>1931</v>
      </c>
      <c r="H3" s="9">
        <f aca="true" t="shared" si="0" ref="H3:I6">E3/B3</f>
        <v>18.146153846153847</v>
      </c>
      <c r="I3" s="10">
        <f t="shared" si="0"/>
        <v>16.202222222222222</v>
      </c>
      <c r="J3" s="9">
        <f>H3-I3</f>
        <v>1.9439316239316256</v>
      </c>
      <c r="K3" s="7">
        <v>661</v>
      </c>
      <c r="L3" s="7">
        <v>15852</v>
      </c>
      <c r="M3" s="8">
        <v>13864</v>
      </c>
      <c r="N3" s="7">
        <f aca="true" t="shared" si="1" ref="N3:N8">L3-M3</f>
        <v>1988</v>
      </c>
      <c r="O3" s="11">
        <f>L3*P3/3.4</f>
        <v>19115.647058823528</v>
      </c>
      <c r="P3" s="12">
        <v>4.1</v>
      </c>
    </row>
    <row r="4" spans="1:16" ht="42" customHeight="1">
      <c r="A4" s="13" t="s">
        <v>15</v>
      </c>
      <c r="B4" s="8">
        <v>1150</v>
      </c>
      <c r="C4" s="8">
        <v>1200</v>
      </c>
      <c r="D4" s="8">
        <f>B4-C4</f>
        <v>-50</v>
      </c>
      <c r="E4" s="8">
        <v>18329</v>
      </c>
      <c r="F4" s="8">
        <v>23661</v>
      </c>
      <c r="G4" s="8">
        <f>E4-F4</f>
        <v>-5332</v>
      </c>
      <c r="H4" s="10">
        <f t="shared" si="0"/>
        <v>15.938260869565218</v>
      </c>
      <c r="I4" s="10">
        <f t="shared" si="0"/>
        <v>19.7175</v>
      </c>
      <c r="J4" s="10">
        <f>H4-I4</f>
        <v>-3.7792391304347834</v>
      </c>
      <c r="K4" s="8">
        <v>1325</v>
      </c>
      <c r="L4" s="8">
        <v>17004</v>
      </c>
      <c r="M4" s="8">
        <v>22030</v>
      </c>
      <c r="N4" s="8">
        <f t="shared" si="1"/>
        <v>-5026</v>
      </c>
      <c r="O4" s="14">
        <f>L4*P4/3.4</f>
        <v>20004.70588235294</v>
      </c>
      <c r="P4" s="15">
        <v>4</v>
      </c>
    </row>
    <row r="5" spans="1:16" ht="42" customHeight="1">
      <c r="A5" s="13" t="s">
        <v>16</v>
      </c>
      <c r="B5" s="8">
        <v>621</v>
      </c>
      <c r="C5" s="8">
        <v>870</v>
      </c>
      <c r="D5" s="8">
        <f>B5-C5</f>
        <v>-249</v>
      </c>
      <c r="E5" s="8">
        <v>13420</v>
      </c>
      <c r="F5" s="8">
        <v>12451</v>
      </c>
      <c r="G5" s="8">
        <f>E5-F5</f>
        <v>969</v>
      </c>
      <c r="H5" s="10">
        <f t="shared" si="0"/>
        <v>21.610305958132045</v>
      </c>
      <c r="I5" s="10">
        <f t="shared" si="0"/>
        <v>14.311494252873564</v>
      </c>
      <c r="J5" s="10">
        <f>H5-I5</f>
        <v>7.2988117052584816</v>
      </c>
      <c r="K5" s="8">
        <v>793</v>
      </c>
      <c r="L5" s="8">
        <v>11791</v>
      </c>
      <c r="M5" s="8">
        <v>10709</v>
      </c>
      <c r="N5" s="8">
        <f t="shared" si="1"/>
        <v>1082</v>
      </c>
      <c r="O5" s="14">
        <f>L5*P5/3.4</f>
        <v>15154.902941176471</v>
      </c>
      <c r="P5" s="15">
        <v>4.37</v>
      </c>
    </row>
    <row r="6" spans="1:16" ht="42" customHeight="1">
      <c r="A6" s="13" t="s">
        <v>17</v>
      </c>
      <c r="B6" s="8">
        <v>560</v>
      </c>
      <c r="C6" s="8">
        <v>560</v>
      </c>
      <c r="D6" s="8">
        <f>B6-C6</f>
        <v>0</v>
      </c>
      <c r="E6" s="8">
        <v>9314</v>
      </c>
      <c r="F6" s="8">
        <v>10075</v>
      </c>
      <c r="G6" s="8">
        <f>E6-F6</f>
        <v>-761</v>
      </c>
      <c r="H6" s="10">
        <f t="shared" si="0"/>
        <v>16.632142857142856</v>
      </c>
      <c r="I6" s="10">
        <f t="shared" si="0"/>
        <v>17.991071428571427</v>
      </c>
      <c r="J6" s="10">
        <f>H6-I6</f>
        <v>-1.3589285714285708</v>
      </c>
      <c r="K6" s="8">
        <v>439</v>
      </c>
      <c r="L6" s="8">
        <v>8836</v>
      </c>
      <c r="M6" s="8">
        <v>9735</v>
      </c>
      <c r="N6" s="8">
        <f t="shared" si="1"/>
        <v>-899</v>
      </c>
      <c r="O6" s="14">
        <f>L6*P6/3.4</f>
        <v>10135.411764705883</v>
      </c>
      <c r="P6" s="15">
        <v>3.9</v>
      </c>
    </row>
    <row r="7" spans="1:16" ht="42" customHeight="1" thickBot="1">
      <c r="A7" s="16" t="s">
        <v>18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836</v>
      </c>
      <c r="M7" s="8">
        <v>756</v>
      </c>
      <c r="N7" s="17">
        <f t="shared" si="1"/>
        <v>80</v>
      </c>
      <c r="O7" s="19">
        <f>L7</f>
        <v>836</v>
      </c>
      <c r="P7" s="20"/>
    </row>
    <row r="8" spans="1:16" ht="42" customHeight="1" thickBot="1">
      <c r="A8" s="21" t="s">
        <v>19</v>
      </c>
      <c r="B8" s="22">
        <f>SUM(B3:B7)</f>
        <v>3241</v>
      </c>
      <c r="C8" s="22">
        <f>SUM(C3:C6)</f>
        <v>3530</v>
      </c>
      <c r="D8" s="22">
        <f>B8-C8</f>
        <v>-289</v>
      </c>
      <c r="E8" s="22">
        <f>SUM(E3:E7)</f>
        <v>57576</v>
      </c>
      <c r="F8" s="22">
        <f>SUM(F3:F6)</f>
        <v>60769</v>
      </c>
      <c r="G8" s="22">
        <f>E8-F8</f>
        <v>-3193</v>
      </c>
      <c r="H8" s="23">
        <f>E8/B8</f>
        <v>17.764887380438136</v>
      </c>
      <c r="I8" s="23">
        <f>F8/C8</f>
        <v>17.21501416430595</v>
      </c>
      <c r="J8" s="23">
        <f>H8-I8</f>
        <v>0.5498732161321875</v>
      </c>
      <c r="K8" s="22">
        <f>SUM(K3:K7)</f>
        <v>3218</v>
      </c>
      <c r="L8" s="22">
        <f>SUM(L3:L7)</f>
        <v>54319</v>
      </c>
      <c r="M8" s="22">
        <f>SUM(M3:M7)</f>
        <v>57094</v>
      </c>
      <c r="N8" s="22">
        <f t="shared" si="1"/>
        <v>-2775</v>
      </c>
      <c r="O8" s="23">
        <f>SUM(O3:O7)</f>
        <v>65246.66764705882</v>
      </c>
      <c r="P8" s="24">
        <f>O8*3.4/L8</f>
        <v>4.083997680369667</v>
      </c>
    </row>
  </sheetData>
  <sheetProtection/>
  <mergeCells count="1">
    <mergeCell ref="A1:P1"/>
  </mergeCells>
  <printOptions/>
  <pageMargins left="0.75" right="0.75" top="1" bottom="1" header="0.5" footer="0.5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2017-05-18T08:22:13Z</dcterms:created>
  <dcterms:modified xsi:type="dcterms:W3CDTF">2017-05-18T08:23:25Z</dcterms:modified>
  <cp:category/>
  <cp:version/>
  <cp:contentType/>
  <cp:contentStatus/>
</cp:coreProperties>
</file>