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0.01.12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<sst xmlns="http://schemas.openxmlformats.org/spreadsheetml/2006/main" count="23" uniqueCount="21">
  <si>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</si>
  <si>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</si>
  <si>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</si>
  <si>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</si>
  <si>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</si>
  <si>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</si>
  <si>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</si>
  <si>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</si>
  <si>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</si>
  <si>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</si>
  <si>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</si>
  <si>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</si>
  <si>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</si>
  <si>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</si>
  <si>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</si>
  <si>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</si>
  <si>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</si>
  <si>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</si>
  <si>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</si>
  <si>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</si>
  <si>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 xml:space="preserve">Производство молока в сельскохозяйственных организациях городского округа Лотошино на 20 января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</si>
</sst>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E11" sqref="E11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11" t="s">
        <v>6</v>
      </c>
      <c r="B2" s="12" t="s">
        <v>0</v>
      </c>
      <c r="C2" s="12" t="s">
        <v>16</v>
      </c>
      <c r="D2" s="12" t="s">
        <v>15</v>
      </c>
      <c r="E2" s="12" t="s">
        <v>2</v>
      </c>
      <c r="F2" s="12" t="s">
        <v>17</v>
      </c>
      <c r="G2" s="12" t="s">
        <v>8</v>
      </c>
      <c r="H2" s="12" t="s">
        <v>13</v>
      </c>
      <c r="I2" s="12" t="s">
        <v>18</v>
      </c>
      <c r="J2" s="12" t="s">
        <v>8</v>
      </c>
      <c r="K2" s="12" t="s">
        <v>3</v>
      </c>
      <c r="L2" s="12" t="s">
        <v>4</v>
      </c>
      <c r="M2" s="12" t="s">
        <v>19</v>
      </c>
      <c r="N2" s="12" t="s">
        <v>8</v>
      </c>
      <c r="O2" s="12" t="s">
        <v>5</v>
      </c>
      <c r="P2" s="13" t="s">
        <v>14</v>
      </c>
    </row>
    <row r="3" spans="1:16" ht="42" customHeight="1" x14ac:dyDescent="0.25">
      <c r="A3" s="5" t="s">
        <v>7</v>
      </c>
      <c r="B3" s="6">
        <v>945</v>
      </c>
      <c r="C3" s="6">
        <v>880</v>
      </c>
      <c r="D3" s="6">
        <f>B3-C3</f>
        <v>65</v>
      </c>
      <c r="E3" s="6">
        <v>16039</v>
      </c>
      <c r="F3" s="6">
        <v>16062</v>
      </c>
      <c r="G3" s="6">
        <f>E3-F3</f>
        <v>-23</v>
      </c>
      <c r="H3" s="21">
        <f t="shared" ref="H3:I6" si="0">E3/B3</f>
        <v>16.972486772486771</v>
      </c>
      <c r="I3" s="22">
        <f t="shared" si="0"/>
        <v>18.252272727272729</v>
      </c>
      <c r="J3" s="21">
        <f>H3-I3</f>
        <v>-1.2797859547859574</v>
      </c>
      <c r="K3" s="6">
        <v>696</v>
      </c>
      <c r="L3" s="6">
        <v>15343</v>
      </c>
      <c r="M3" s="6">
        <v>14632</v>
      </c>
      <c r="N3" s="6">
        <f t="shared" ref="N3:N8" si="1">L3-M3</f>
        <v>711</v>
      </c>
      <c r="O3" s="17">
        <f>L3*P3/3.4</f>
        <v>18050.588235294119</v>
      </c>
      <c r="P3" s="19">
        <v>4</v>
      </c>
    </row>
    <row r="4" spans="1:16" ht="42" customHeight="1" x14ac:dyDescent="0.25">
      <c r="A4" s="2" t="s">
        <v>9</v>
      </c>
      <c r="B4" s="1">
        <v>1017</v>
      </c>
      <c r="C4" s="1">
        <v>1110</v>
      </c>
      <c r="D4" s="1">
        <f>B4-C4</f>
        <v>-93</v>
      </c>
      <c r="E4" s="1">
        <v>18047</v>
      </c>
      <c r="F4" s="1">
        <v>20140</v>
      </c>
      <c r="G4" s="1">
        <f>E4-F4</f>
        <v>-2093</v>
      </c>
      <c r="H4" s="22">
        <f t="shared" si="0"/>
        <v>17.745329400196656</v>
      </c>
      <c r="I4" s="22">
        <f t="shared" si="0"/>
        <v>18.144144144144143</v>
      </c>
      <c r="J4" s="22">
        <f>H4-I4</f>
        <v>-0.39881474394748651</v>
      </c>
      <c r="K4" s="1">
        <v>1787</v>
      </c>
      <c r="L4" s="1">
        <v>16260</v>
      </c>
      <c r="M4" s="1">
        <v>18390</v>
      </c>
      <c r="N4" s="1">
        <f t="shared" si="1"/>
        <v>-2130</v>
      </c>
      <c r="O4" s="3">
        <f>L4*P4/3.4</f>
        <v>17694.705882352941</v>
      </c>
      <c r="P4" s="4">
        <v>3.7</v>
      </c>
    </row>
    <row r="5" spans="1:16" ht="42" customHeight="1" x14ac:dyDescent="0.25">
      <c r="A5" s="2" t="s">
        <v>10</v>
      </c>
      <c r="B5" s="1">
        <v>865</v>
      </c>
      <c r="C5" s="1">
        <v>785</v>
      </c>
      <c r="D5" s="1">
        <f>B5-C5</f>
        <v>80</v>
      </c>
      <c r="E5" s="1">
        <v>18208</v>
      </c>
      <c r="F5" s="1">
        <v>15789</v>
      </c>
      <c r="G5" s="1">
        <f>E5-F5</f>
        <v>2419</v>
      </c>
      <c r="H5" s="22">
        <f t="shared" si="0"/>
        <v>21.049710982658958</v>
      </c>
      <c r="I5" s="22">
        <f t="shared" si="0"/>
        <v>20.113375796178342</v>
      </c>
      <c r="J5" s="22">
        <f>H5-I5</f>
        <v>0.93633518648061553</v>
      </c>
      <c r="K5" s="1">
        <v>695</v>
      </c>
      <c r="L5" s="1">
        <v>15637</v>
      </c>
      <c r="M5" s="1">
        <v>15131</v>
      </c>
      <c r="N5" s="1">
        <f t="shared" si="1"/>
        <v>506</v>
      </c>
      <c r="O5" s="3">
        <f>L5*P5/3.4</f>
        <v>17936.558823529413</v>
      </c>
      <c r="P5" s="4">
        <v>3.9</v>
      </c>
    </row>
    <row r="6" spans="1:16" ht="42" customHeight="1" x14ac:dyDescent="0.25">
      <c r="A6" s="2" t="s">
        <v>11</v>
      </c>
      <c r="B6" s="1">
        <v>380</v>
      </c>
      <c r="C6" s="1">
        <v>560</v>
      </c>
      <c r="D6" s="1">
        <f>B6-C6</f>
        <v>-180</v>
      </c>
      <c r="E6" s="1">
        <v>5525</v>
      </c>
      <c r="F6" s="1">
        <v>6794</v>
      </c>
      <c r="G6" s="1">
        <f>E6-F6</f>
        <v>-1269</v>
      </c>
      <c r="H6" s="22">
        <f t="shared" si="0"/>
        <v>14.539473684210526</v>
      </c>
      <c r="I6" s="22">
        <f t="shared" si="0"/>
        <v>12.132142857142858</v>
      </c>
      <c r="J6" s="22">
        <f>H6-I6</f>
        <v>2.4073308270676677</v>
      </c>
      <c r="K6" s="1">
        <v>600</v>
      </c>
      <c r="L6" s="1">
        <v>4925</v>
      </c>
      <c r="M6" s="1">
        <v>6240</v>
      </c>
      <c r="N6" s="1">
        <f t="shared" si="1"/>
        <v>-1315</v>
      </c>
      <c r="O6" s="3">
        <f>L6*P6/3.4</f>
        <v>5794.1176470588234</v>
      </c>
      <c r="P6" s="4">
        <v>4</v>
      </c>
    </row>
    <row r="7" spans="1:16" ht="42" customHeight="1" thickBot="1" x14ac:dyDescent="0.3">
      <c r="A7" s="7" t="s">
        <v>12</v>
      </c>
      <c r="B7" s="8"/>
      <c r="C7" s="8"/>
      <c r="D7" s="8"/>
      <c r="E7" s="8"/>
      <c r="F7" s="18"/>
      <c r="G7" s="8"/>
      <c r="H7" s="23"/>
      <c r="I7" s="23"/>
      <c r="J7" s="23"/>
      <c r="K7" s="8"/>
      <c r="L7" s="8">
        <v>1876</v>
      </c>
      <c r="M7" s="18"/>
      <c r="N7" s="8">
        <f t="shared" si="1"/>
        <v>1876</v>
      </c>
      <c r="O7" s="9">
        <f>L7</f>
        <v>1876</v>
      </c>
      <c r="P7" s="10"/>
    </row>
    <row r="8" spans="1:16" ht="42" customHeight="1" thickBot="1" x14ac:dyDescent="0.3">
      <c r="A8" s="14" t="s">
        <v>1</v>
      </c>
      <c r="B8" s="15">
        <f>SUM(B3:B7)</f>
        <v>3207</v>
      </c>
      <c r="C8" s="15">
        <f>SUM(C3:C6)</f>
        <v>3335</v>
      </c>
      <c r="D8" s="15">
        <f>B8-C8</f>
        <v>-128</v>
      </c>
      <c r="E8" s="15">
        <f>SUM(E3:E7)</f>
        <v>57819</v>
      </c>
      <c r="F8" s="15">
        <f>SUM(F3:F6)</f>
        <v>58785</v>
      </c>
      <c r="G8" s="15">
        <f>E8-F8</f>
        <v>-966</v>
      </c>
      <c r="H8" s="24">
        <f>E8/B8</f>
        <v>18.028999064546305</v>
      </c>
      <c r="I8" s="24">
        <f>F8/C8</f>
        <v>17.626686656671666</v>
      </c>
      <c r="J8" s="24">
        <f>H8-I8</f>
        <v>0.40231240787463918</v>
      </c>
      <c r="K8" s="15">
        <f>SUM(K3:K7)</f>
        <v>3778</v>
      </c>
      <c r="L8" s="15">
        <f>SUM(L3:L7)</f>
        <v>54041</v>
      </c>
      <c r="M8" s="15">
        <f>SUM(M3:M7)</f>
        <v>54393</v>
      </c>
      <c r="N8" s="15">
        <f t="shared" si="1"/>
        <v>-352</v>
      </c>
      <c r="O8" s="16">
        <f>SUM(O3:O7)</f>
        <v>61351.970588235301</v>
      </c>
      <c r="P8" s="20">
        <f>O8*3.4/L8</f>
        <v>3.8599711330286266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20.01.12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2020-01-21T09:45:08Z</dcterms:modified>
</cp:coreProperties>
</file>