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<sst xmlns="http://schemas.openxmlformats.org/spreadsheetml/2006/main" count="64" uniqueCount="25">
  <si>
    <t>Наименование</t>
  </si>
  <si>
    <t>%</t>
  </si>
  <si>
    <t>ЗАО "Доры"</t>
  </si>
  <si>
    <t>ОАО "С-з им. Кирова"</t>
  </si>
  <si>
    <t>ООО "К-з Заветы Ильича"</t>
  </si>
  <si>
    <t>Итого</t>
  </si>
  <si>
    <t>Факт., га</t>
  </si>
  <si>
    <t>План, га</t>
  </si>
  <si>
    <t>Подкормка  мн.трав</t>
  </si>
  <si>
    <t>ООО "Корпорация "Агрохолдинг Русмолоко" отд."Яровое"</t>
  </si>
  <si>
    <t>ООО "Корпорация "Агрохолдинг Русмолоко"      отд.  "Вешние  воды"</t>
  </si>
  <si>
    <t>Подкормка  озимых</t>
  </si>
  <si>
    <t>Весновспашка</t>
  </si>
  <si>
    <t>Овес</t>
  </si>
  <si>
    <t>Ячмень</t>
  </si>
  <si>
    <t>Яровая пшеница</t>
  </si>
  <si>
    <t>Однолетние травы</t>
  </si>
  <si>
    <t>Итого кормовых</t>
  </si>
  <si>
    <t>Всего яровой сев</t>
  </si>
  <si>
    <t>Боронование         мн. трав</t>
  </si>
  <si>
    <t>Кукуруза                  (силос)</t>
  </si>
  <si>
    <t>Подсев мн.трав</t>
  </si>
  <si>
    <t>Весенне-полевые работы, яровой сев  по Лотошинскому району на 12.05.2015</t>
  </si>
  <si>
    <t>Соя</t>
  </si>
  <si>
    <t>Итого яровых зерновых, зернобобовых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</si>
</sst>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0" fillId="0" borderId="2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9" fillId="0" borderId="28" xfId="0" applyFont="1" applyFill="1" applyBorder="1" applyAlignment="1">
      <alignment horizontal="left" vertical="center" wrapText="1"/>
    </xf>
    <xf numFmtId="164" fontId="0" fillId="0" borderId="15" xfId="0" applyNumberFormat="1" applyBorder="1" applyAlignment="1">
      <alignment horizontal="center" vertical="center" wrapText="1"/>
    </xf>
    <xf numFmtId="164" fontId="0" fillId="0" borderId="29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164" fontId="20" fillId="0" borderId="36" xfId="0" applyNumberFormat="1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8" xfId="0" applyNumberFormat="1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9" fillId="0" borderId="39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9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P4" sqref="AP4"/>
    </sheetView>
  </sheetViews>
  <sheetFormatPr defaultColWidth="9.00390625" defaultRowHeight="12.75"/>
  <cols>
    <col min="1" max="1" width="26.25390625" style="0" customWidth="1"/>
    <col min="2" max="43" width="6.00390625" style="0" customWidth="1"/>
  </cols>
  <sheetData>
    <row r="1" spans="1:15" ht="35.25" customHeight="1" thickBot="1">
      <c r="A1" s="39" t="s">
        <v>22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43" ht="37.5" customHeight="1">
      <c r="A2" s="41" t="s">
        <v>0</v>
      </c>
      <c r="B2" s="36" t="s">
        <v>8</v>
      </c>
      <c r="C2" s="37"/>
      <c r="D2" s="38"/>
      <c r="E2" s="36" t="s">
        <v>11</v>
      </c>
      <c r="F2" s="37"/>
      <c r="G2" s="38"/>
      <c r="H2" s="36" t="s">
        <v>19</v>
      </c>
      <c r="I2" s="37"/>
      <c r="J2" s="38"/>
      <c r="K2" s="36" t="s">
        <v>12</v>
      </c>
      <c r="L2" s="37"/>
      <c r="M2" s="38"/>
      <c r="N2" s="36" t="s">
        <v>13</v>
      </c>
      <c r="O2" s="37"/>
      <c r="P2" s="38"/>
      <c r="Q2" s="36" t="s">
        <v>14</v>
      </c>
      <c r="R2" s="37"/>
      <c r="S2" s="38"/>
      <c r="T2" s="36" t="s">
        <v>15</v>
      </c>
      <c r="U2" s="37"/>
      <c r="V2" s="38"/>
      <c r="W2" s="36" t="s">
        <v>23</v>
      </c>
      <c r="X2" s="37"/>
      <c r="Y2" s="38"/>
      <c r="Z2" s="36" t="s">
        <v>24</v>
      </c>
      <c r="AA2" s="37"/>
      <c r="AB2" s="38"/>
      <c r="AC2" s="36" t="s">
        <v>20</v>
      </c>
      <c r="AD2" s="37"/>
      <c r="AE2" s="38"/>
      <c r="AF2" s="36" t="s">
        <v>16</v>
      </c>
      <c r="AG2" s="37"/>
      <c r="AH2" s="38"/>
      <c r="AI2" s="36" t="s">
        <v>17</v>
      </c>
      <c r="AJ2" s="37"/>
      <c r="AK2" s="38"/>
      <c r="AL2" s="36" t="s">
        <v>21</v>
      </c>
      <c r="AM2" s="37"/>
      <c r="AN2" s="38"/>
      <c r="AO2" s="36" t="s">
        <v>18</v>
      </c>
      <c r="AP2" s="37"/>
      <c r="AQ2" s="38"/>
    </row>
    <row r="3" spans="1:43" ht="28.5" customHeight="1" thickBot="1">
      <c r="A3" s="42"/>
      <c r="B3" s="1" t="s">
        <v>7</v>
      </c>
      <c r="C3" s="2" t="s">
        <v>6</v>
      </c>
      <c r="D3" s="3" t="s">
        <v>1</v>
      </c>
      <c r="E3" s="1" t="s">
        <v>7</v>
      </c>
      <c r="F3" s="2" t="s">
        <v>6</v>
      </c>
      <c r="G3" s="3" t="s">
        <v>1</v>
      </c>
      <c r="H3" s="4" t="s">
        <v>7</v>
      </c>
      <c r="I3" s="5" t="s">
        <v>6</v>
      </c>
      <c r="J3" s="6" t="s">
        <v>1</v>
      </c>
      <c r="K3" s="1" t="s">
        <v>7</v>
      </c>
      <c r="L3" s="2" t="s">
        <v>6</v>
      </c>
      <c r="M3" s="3" t="s">
        <v>1</v>
      </c>
      <c r="N3" s="1" t="s">
        <v>7</v>
      </c>
      <c r="O3" s="2" t="s">
        <v>6</v>
      </c>
      <c r="P3" s="3" t="s">
        <v>1</v>
      </c>
      <c r="Q3" s="1" t="s">
        <v>7</v>
      </c>
      <c r="R3" s="2" t="s">
        <v>6</v>
      </c>
      <c r="S3" s="3" t="s">
        <v>1</v>
      </c>
      <c r="T3" s="1" t="s">
        <v>7</v>
      </c>
      <c r="U3" s="2" t="s">
        <v>6</v>
      </c>
      <c r="V3" s="3" t="s">
        <v>1</v>
      </c>
      <c r="W3" s="1" t="s">
        <v>7</v>
      </c>
      <c r="X3" s="2" t="s">
        <v>6</v>
      </c>
      <c r="Y3" s="3" t="s">
        <v>1</v>
      </c>
      <c r="Z3" s="1" t="s">
        <v>7</v>
      </c>
      <c r="AA3" s="2" t="s">
        <v>6</v>
      </c>
      <c r="AB3" s="3" t="s">
        <v>1</v>
      </c>
      <c r="AC3" s="1" t="s">
        <v>7</v>
      </c>
      <c r="AD3" s="2" t="s">
        <v>6</v>
      </c>
      <c r="AE3" s="3" t="s">
        <v>1</v>
      </c>
      <c r="AF3" s="1" t="s">
        <v>7</v>
      </c>
      <c r="AG3" s="2" t="s">
        <v>6</v>
      </c>
      <c r="AH3" s="3" t="s">
        <v>1</v>
      </c>
      <c r="AI3" s="1" t="s">
        <v>7</v>
      </c>
      <c r="AJ3" s="2" t="s">
        <v>6</v>
      </c>
      <c r="AK3" s="3" t="s">
        <v>1</v>
      </c>
      <c r="AL3" s="1" t="s">
        <v>7</v>
      </c>
      <c r="AM3" s="2" t="s">
        <v>6</v>
      </c>
      <c r="AN3" s="3" t="s">
        <v>1</v>
      </c>
      <c r="AO3" s="1" t="s">
        <v>7</v>
      </c>
      <c r="AP3" s="2" t="s">
        <v>6</v>
      </c>
      <c r="AQ3" s="3" t="s">
        <v>1</v>
      </c>
    </row>
    <row r="4" spans="1:43" ht="45" customHeight="1">
      <c r="A4" s="7" t="s">
        <v>9</v>
      </c>
      <c r="B4" s="8">
        <v>2040</v>
      </c>
      <c r="C4" s="9">
        <v>1765</v>
      </c>
      <c r="D4" s="10">
        <f>C4/B4*100</f>
        <v>86.51960784313727</v>
      </c>
      <c r="E4" s="8">
        <v>440</v>
      </c>
      <c r="F4" s="9">
        <v>440</v>
      </c>
      <c r="G4" s="11">
        <f>F4*100/E4</f>
        <v>100</v>
      </c>
      <c r="H4" s="8">
        <v>860</v>
      </c>
      <c r="I4" s="9">
        <v>1270</v>
      </c>
      <c r="J4" s="11">
        <f>I4/H4*100</f>
        <v>147.67441860465115</v>
      </c>
      <c r="K4" s="12">
        <v>0</v>
      </c>
      <c r="L4" s="13"/>
      <c r="M4" s="14"/>
      <c r="N4" s="12">
        <v>641</v>
      </c>
      <c r="O4" s="13">
        <v>529</v>
      </c>
      <c r="P4" s="15">
        <f>O4/N4*100</f>
        <v>82.52730109204369</v>
      </c>
      <c r="Q4" s="12">
        <v>711</v>
      </c>
      <c r="R4" s="13">
        <v>390</v>
      </c>
      <c r="S4" s="15">
        <f>R4/Q4*100</f>
        <v>54.85232067510548</v>
      </c>
      <c r="T4" s="12">
        <v>184</v>
      </c>
      <c r="U4" s="13"/>
      <c r="V4" s="15">
        <f>U4/T4*100</f>
        <v>0</v>
      </c>
      <c r="W4" s="12">
        <v>0</v>
      </c>
      <c r="X4" s="13">
        <v>5</v>
      </c>
      <c r="Y4" s="15">
        <v>100</v>
      </c>
      <c r="Z4" s="12">
        <f aca="true" t="shared" si="0" ref="Z4:Z9">N4+Q4+T4</f>
        <v>1536</v>
      </c>
      <c r="AA4" s="13">
        <f aca="true" t="shared" si="1" ref="AA4:AA9">O4+R4+U4+X4</f>
        <v>924</v>
      </c>
      <c r="AB4" s="15">
        <f>AA4/Z4*100</f>
        <v>60.15625</v>
      </c>
      <c r="AC4" s="12">
        <v>122</v>
      </c>
      <c r="AD4" s="13"/>
      <c r="AE4" s="15">
        <f>AD4/AC4*100</f>
        <v>0</v>
      </c>
      <c r="AF4" s="12">
        <v>624</v>
      </c>
      <c r="AG4" s="13"/>
      <c r="AH4" s="15">
        <f aca="true" t="shared" si="2" ref="AH4:AH9">AG4/AF4*100</f>
        <v>0</v>
      </c>
      <c r="AI4" s="12">
        <f>AC4+AF4</f>
        <v>746</v>
      </c>
      <c r="AJ4" s="13">
        <f>AD4+AG4</f>
        <v>0</v>
      </c>
      <c r="AK4" s="15">
        <f aca="true" t="shared" si="3" ref="AK4:AK9">AJ4/AI4*100</f>
        <v>0</v>
      </c>
      <c r="AL4" s="12">
        <v>736</v>
      </c>
      <c r="AM4" s="13"/>
      <c r="AN4" s="15">
        <f>AM4/AL4*100</f>
        <v>0</v>
      </c>
      <c r="AO4" s="12">
        <f>Z4+AI4</f>
        <v>2282</v>
      </c>
      <c r="AP4" s="13">
        <f>AA4+AJ4</f>
        <v>924</v>
      </c>
      <c r="AQ4" s="15">
        <f aca="true" t="shared" si="4" ref="AQ4:AQ9">AP4/AO4*100</f>
        <v>40.49079754601227</v>
      </c>
    </row>
    <row r="5" spans="1:43" ht="45" customHeight="1">
      <c r="A5" s="16" t="s">
        <v>10</v>
      </c>
      <c r="B5" s="17">
        <v>2700</v>
      </c>
      <c r="C5" s="18">
        <v>2700</v>
      </c>
      <c r="D5" s="10">
        <f>C5/B5*100</f>
        <v>100</v>
      </c>
      <c r="E5" s="17">
        <v>1025</v>
      </c>
      <c r="F5" s="18">
        <v>1025</v>
      </c>
      <c r="G5" s="15">
        <f>F5*100/E5</f>
        <v>100</v>
      </c>
      <c r="H5" s="17">
        <v>1975</v>
      </c>
      <c r="I5" s="18">
        <v>1975</v>
      </c>
      <c r="J5" s="10">
        <f>I5/H5*100</f>
        <v>100</v>
      </c>
      <c r="K5" s="19">
        <v>300</v>
      </c>
      <c r="L5" s="18">
        <v>250</v>
      </c>
      <c r="M5" s="10">
        <f>L5/K5*100</f>
        <v>83.33333333333334</v>
      </c>
      <c r="N5" s="19">
        <v>450</v>
      </c>
      <c r="O5" s="18">
        <v>450</v>
      </c>
      <c r="P5" s="15">
        <f>O5/N5*100</f>
        <v>100</v>
      </c>
      <c r="Q5" s="19">
        <v>550</v>
      </c>
      <c r="R5" s="18">
        <v>550</v>
      </c>
      <c r="S5" s="15">
        <f>R5/Q5*100</f>
        <v>100</v>
      </c>
      <c r="T5" s="19">
        <v>100</v>
      </c>
      <c r="U5" s="18">
        <v>100</v>
      </c>
      <c r="V5" s="15">
        <f>U5/T5*100</f>
        <v>100</v>
      </c>
      <c r="W5" s="19"/>
      <c r="X5" s="18"/>
      <c r="Y5" s="15"/>
      <c r="Z5" s="12">
        <f t="shared" si="0"/>
        <v>1100</v>
      </c>
      <c r="AA5" s="13">
        <f t="shared" si="1"/>
        <v>1100</v>
      </c>
      <c r="AB5" s="15">
        <f>AA5/Z5*100</f>
        <v>100</v>
      </c>
      <c r="AC5" s="19">
        <v>300</v>
      </c>
      <c r="AD5" s="18">
        <v>100</v>
      </c>
      <c r="AE5" s="15">
        <f>AD5/AC5*100</f>
        <v>33.33333333333333</v>
      </c>
      <c r="AF5" s="19">
        <v>800</v>
      </c>
      <c r="AG5" s="18">
        <v>200</v>
      </c>
      <c r="AH5" s="15">
        <f t="shared" si="2"/>
        <v>25</v>
      </c>
      <c r="AI5" s="12">
        <f aca="true" t="shared" si="5" ref="AI5:AJ9">AC5+AF5</f>
        <v>1100</v>
      </c>
      <c r="AJ5" s="13">
        <f t="shared" si="5"/>
        <v>300</v>
      </c>
      <c r="AK5" s="15">
        <f t="shared" si="3"/>
        <v>27.27272727272727</v>
      </c>
      <c r="AL5" s="19">
        <v>800</v>
      </c>
      <c r="AM5" s="18">
        <v>150</v>
      </c>
      <c r="AN5" s="15">
        <f>AM5/AL5*100</f>
        <v>18.75</v>
      </c>
      <c r="AO5" s="12">
        <f aca="true" t="shared" si="6" ref="AO5:AP9">Z5+AI5</f>
        <v>2200</v>
      </c>
      <c r="AP5" s="13">
        <f t="shared" si="6"/>
        <v>1400</v>
      </c>
      <c r="AQ5" s="15">
        <f t="shared" si="4"/>
        <v>63.63636363636363</v>
      </c>
    </row>
    <row r="6" spans="1:43" ht="45" customHeight="1">
      <c r="A6" s="16" t="s">
        <v>2</v>
      </c>
      <c r="B6" s="17">
        <v>0</v>
      </c>
      <c r="C6" s="18"/>
      <c r="D6" s="10"/>
      <c r="E6" s="17">
        <v>0</v>
      </c>
      <c r="F6" s="18"/>
      <c r="G6" s="15"/>
      <c r="H6" s="17"/>
      <c r="I6" s="18">
        <v>200</v>
      </c>
      <c r="J6" s="10"/>
      <c r="K6" s="19"/>
      <c r="L6" s="18"/>
      <c r="M6" s="10"/>
      <c r="N6" s="19"/>
      <c r="O6" s="18"/>
      <c r="P6" s="15"/>
      <c r="Q6" s="19"/>
      <c r="R6" s="18"/>
      <c r="S6" s="15"/>
      <c r="T6" s="19"/>
      <c r="U6" s="18"/>
      <c r="V6" s="15"/>
      <c r="W6" s="19"/>
      <c r="X6" s="18"/>
      <c r="Y6" s="15"/>
      <c r="Z6" s="12">
        <f t="shared" si="0"/>
        <v>0</v>
      </c>
      <c r="AA6" s="13">
        <f t="shared" si="1"/>
        <v>0</v>
      </c>
      <c r="AB6" s="15"/>
      <c r="AC6" s="19">
        <v>200</v>
      </c>
      <c r="AD6" s="18">
        <v>200</v>
      </c>
      <c r="AE6" s="15">
        <f>AD6/AC6*100</f>
        <v>100</v>
      </c>
      <c r="AF6" s="19">
        <v>200</v>
      </c>
      <c r="AG6" s="18">
        <v>135</v>
      </c>
      <c r="AH6" s="15">
        <f t="shared" si="2"/>
        <v>67.5</v>
      </c>
      <c r="AI6" s="12">
        <f t="shared" si="5"/>
        <v>400</v>
      </c>
      <c r="AJ6" s="13">
        <f t="shared" si="5"/>
        <v>335</v>
      </c>
      <c r="AK6" s="15">
        <f t="shared" si="3"/>
        <v>83.75</v>
      </c>
      <c r="AL6" s="19">
        <v>0</v>
      </c>
      <c r="AM6" s="18"/>
      <c r="AN6" s="15"/>
      <c r="AO6" s="12">
        <f t="shared" si="6"/>
        <v>400</v>
      </c>
      <c r="AP6" s="13">
        <f t="shared" si="6"/>
        <v>335</v>
      </c>
      <c r="AQ6" s="15">
        <f t="shared" si="4"/>
        <v>83.75</v>
      </c>
    </row>
    <row r="7" spans="1:43" ht="45" customHeight="1">
      <c r="A7" s="16" t="s">
        <v>3</v>
      </c>
      <c r="B7" s="17">
        <v>1850</v>
      </c>
      <c r="C7" s="18">
        <v>668</v>
      </c>
      <c r="D7" s="10">
        <f>C7/B7*100</f>
        <v>36.108108108108105</v>
      </c>
      <c r="E7" s="17">
        <v>521</v>
      </c>
      <c r="F7" s="18">
        <v>370</v>
      </c>
      <c r="G7" s="15">
        <f>F7*100/E7</f>
        <v>71.0172744721689</v>
      </c>
      <c r="H7" s="17">
        <v>1350</v>
      </c>
      <c r="I7" s="18">
        <v>803</v>
      </c>
      <c r="J7" s="10">
        <f>I7/H7*100</f>
        <v>59.48148148148148</v>
      </c>
      <c r="K7" s="19">
        <v>675</v>
      </c>
      <c r="L7" s="18">
        <v>675</v>
      </c>
      <c r="M7" s="10">
        <f>L7/K7*100</f>
        <v>100</v>
      </c>
      <c r="N7" s="19"/>
      <c r="O7" s="18"/>
      <c r="P7" s="15"/>
      <c r="Q7" s="19">
        <v>500</v>
      </c>
      <c r="R7" s="18">
        <v>508</v>
      </c>
      <c r="S7" s="15">
        <f>R7/Q7*100</f>
        <v>101.6</v>
      </c>
      <c r="T7" s="19"/>
      <c r="U7" s="18"/>
      <c r="V7" s="15"/>
      <c r="W7" s="19"/>
      <c r="X7" s="18"/>
      <c r="Y7" s="15"/>
      <c r="Z7" s="12">
        <f t="shared" si="0"/>
        <v>500</v>
      </c>
      <c r="AA7" s="13">
        <f t="shared" si="1"/>
        <v>508</v>
      </c>
      <c r="AB7" s="15">
        <f>AA7/Z7*100</f>
        <v>101.6</v>
      </c>
      <c r="AC7" s="19">
        <v>525</v>
      </c>
      <c r="AD7" s="18">
        <v>186</v>
      </c>
      <c r="AE7" s="15">
        <f>AD7/AC7*100</f>
        <v>35.42857142857142</v>
      </c>
      <c r="AF7" s="19">
        <v>550</v>
      </c>
      <c r="AG7" s="18">
        <v>167</v>
      </c>
      <c r="AH7" s="15">
        <f t="shared" si="2"/>
        <v>30.363636363636363</v>
      </c>
      <c r="AI7" s="12">
        <f t="shared" si="5"/>
        <v>1075</v>
      </c>
      <c r="AJ7" s="13">
        <f t="shared" si="5"/>
        <v>353</v>
      </c>
      <c r="AK7" s="15">
        <f t="shared" si="3"/>
        <v>32.83720930232558</v>
      </c>
      <c r="AL7" s="19">
        <v>550</v>
      </c>
      <c r="AM7" s="18"/>
      <c r="AN7" s="15">
        <f>AM7/AL7*100</f>
        <v>0</v>
      </c>
      <c r="AO7" s="12">
        <f t="shared" si="6"/>
        <v>1575</v>
      </c>
      <c r="AP7" s="13">
        <f t="shared" si="6"/>
        <v>861</v>
      </c>
      <c r="AQ7" s="15">
        <f t="shared" si="4"/>
        <v>54.666666666666664</v>
      </c>
    </row>
    <row r="8" spans="1:43" ht="45" customHeight="1" thickBot="1">
      <c r="A8" s="20" t="s">
        <v>4</v>
      </c>
      <c r="B8" s="4">
        <v>0</v>
      </c>
      <c r="C8" s="5"/>
      <c r="D8" s="21"/>
      <c r="E8" s="4">
        <v>0</v>
      </c>
      <c r="F8" s="5"/>
      <c r="G8" s="22"/>
      <c r="H8" s="1"/>
      <c r="I8" s="2"/>
      <c r="J8" s="23"/>
      <c r="K8" s="24">
        <v>300</v>
      </c>
      <c r="L8" s="5">
        <v>237</v>
      </c>
      <c r="M8" s="10">
        <f>L8/K8*100</f>
        <v>79</v>
      </c>
      <c r="N8" s="24">
        <v>0</v>
      </c>
      <c r="O8" s="5">
        <v>165</v>
      </c>
      <c r="P8" s="22">
        <v>100</v>
      </c>
      <c r="Q8" s="24"/>
      <c r="R8" s="5"/>
      <c r="S8" s="22"/>
      <c r="T8" s="24">
        <v>0</v>
      </c>
      <c r="U8" s="5">
        <v>124</v>
      </c>
      <c r="V8" s="22">
        <v>100</v>
      </c>
      <c r="W8" s="24"/>
      <c r="X8" s="5"/>
      <c r="Y8" s="22"/>
      <c r="Z8" s="25">
        <f t="shared" si="0"/>
        <v>0</v>
      </c>
      <c r="AA8" s="26">
        <f t="shared" si="1"/>
        <v>289</v>
      </c>
      <c r="AB8" s="22">
        <v>100</v>
      </c>
      <c r="AC8" s="24"/>
      <c r="AD8" s="5"/>
      <c r="AE8" s="22"/>
      <c r="AF8" s="24">
        <v>700</v>
      </c>
      <c r="AG8" s="5">
        <v>310</v>
      </c>
      <c r="AH8" s="22">
        <f t="shared" si="2"/>
        <v>44.285714285714285</v>
      </c>
      <c r="AI8" s="25">
        <f t="shared" si="5"/>
        <v>700</v>
      </c>
      <c r="AJ8" s="26">
        <v>370</v>
      </c>
      <c r="AK8" s="22">
        <f t="shared" si="3"/>
        <v>52.85714285714286</v>
      </c>
      <c r="AL8" s="24">
        <v>700</v>
      </c>
      <c r="AM8" s="5">
        <v>310</v>
      </c>
      <c r="AN8" s="22">
        <f>AM8/AL8*100</f>
        <v>44.285714285714285</v>
      </c>
      <c r="AO8" s="25">
        <f t="shared" si="6"/>
        <v>700</v>
      </c>
      <c r="AP8" s="26">
        <f t="shared" si="6"/>
        <v>659</v>
      </c>
      <c r="AQ8" s="22">
        <f t="shared" si="4"/>
        <v>94.14285714285714</v>
      </c>
    </row>
    <row r="9" spans="1:43" s="35" customFormat="1" ht="45" customHeight="1" thickBot="1">
      <c r="A9" s="27" t="s">
        <v>5</v>
      </c>
      <c r="B9" s="28">
        <f>SUM(B4:B8)</f>
        <v>6590</v>
      </c>
      <c r="C9" s="29">
        <f>SUM(C4:C8)</f>
        <v>5133</v>
      </c>
      <c r="D9" s="30">
        <f>C9/B9*100</f>
        <v>77.8907435508346</v>
      </c>
      <c r="E9" s="31">
        <f>SUM(E4:E8)</f>
        <v>1986</v>
      </c>
      <c r="F9" s="29">
        <f>SUM(F4:F8)</f>
        <v>1835</v>
      </c>
      <c r="G9" s="32">
        <f>F9*100/E9</f>
        <v>92.39677744209466</v>
      </c>
      <c r="H9" s="28">
        <f>SUM(H4:H8)</f>
        <v>4185</v>
      </c>
      <c r="I9" s="33">
        <f>SUM(I4:I8)</f>
        <v>4248</v>
      </c>
      <c r="J9" s="30">
        <f>I9/H9*100</f>
        <v>101.50537634408603</v>
      </c>
      <c r="K9" s="34">
        <f>SUM(K4:K8)</f>
        <v>1275</v>
      </c>
      <c r="L9" s="33">
        <f>SUM(L4:L8)</f>
        <v>1162</v>
      </c>
      <c r="M9" s="30">
        <f>L9/K9*100</f>
        <v>91.13725490196079</v>
      </c>
      <c r="N9" s="34">
        <f>SUM(N4:N8)</f>
        <v>1091</v>
      </c>
      <c r="O9" s="29">
        <f>SUM(O4:O8)</f>
        <v>1144</v>
      </c>
      <c r="P9" s="30">
        <f>O9/N9*100</f>
        <v>104.85792850595783</v>
      </c>
      <c r="Q9" s="34">
        <f>SUM(Q4:Q8)</f>
        <v>1761</v>
      </c>
      <c r="R9" s="29">
        <f>SUM(R4:R8)</f>
        <v>1448</v>
      </c>
      <c r="S9" s="30">
        <f>R9/Q9*100</f>
        <v>82.22600795002839</v>
      </c>
      <c r="T9" s="34">
        <f>SUM(T4:T8)</f>
        <v>284</v>
      </c>
      <c r="U9" s="29">
        <f>SUM(U4:U8)</f>
        <v>224</v>
      </c>
      <c r="V9" s="30">
        <f>U9/T9*100</f>
        <v>78.87323943661971</v>
      </c>
      <c r="W9" s="34">
        <f>SUM(W4:W8)</f>
        <v>0</v>
      </c>
      <c r="X9" s="29">
        <f>SUM(X4:X8)</f>
        <v>5</v>
      </c>
      <c r="Y9" s="30">
        <v>100</v>
      </c>
      <c r="Z9" s="28">
        <f t="shared" si="0"/>
        <v>3136</v>
      </c>
      <c r="AA9" s="29">
        <f t="shared" si="1"/>
        <v>2821</v>
      </c>
      <c r="AB9" s="30">
        <f>AA9/Z9*100</f>
        <v>89.95535714285714</v>
      </c>
      <c r="AC9" s="34">
        <f>SUM(AC4:AC8)</f>
        <v>1147</v>
      </c>
      <c r="AD9" s="29">
        <f>SUM(AD4:AD8)</f>
        <v>486</v>
      </c>
      <c r="AE9" s="30">
        <f>AD9/AC9*100</f>
        <v>42.37140366172624</v>
      </c>
      <c r="AF9" s="34">
        <f>SUM(AF4:AF8)</f>
        <v>2874</v>
      </c>
      <c r="AG9" s="29">
        <f>SUM(AG4:AG8)</f>
        <v>812</v>
      </c>
      <c r="AH9" s="30">
        <f t="shared" si="2"/>
        <v>28.25330549756437</v>
      </c>
      <c r="AI9" s="28">
        <f t="shared" si="5"/>
        <v>4021</v>
      </c>
      <c r="AJ9" s="29">
        <f t="shared" si="5"/>
        <v>1298</v>
      </c>
      <c r="AK9" s="30">
        <f t="shared" si="3"/>
        <v>32.28052723203183</v>
      </c>
      <c r="AL9" s="34">
        <f>SUM(AL4:AL8)</f>
        <v>2786</v>
      </c>
      <c r="AM9" s="29">
        <f>SUM(AM4:AM8)</f>
        <v>460</v>
      </c>
      <c r="AN9" s="30">
        <f>AM9/AL9*100</f>
        <v>16.511127063890882</v>
      </c>
      <c r="AO9" s="28">
        <f t="shared" si="6"/>
        <v>7157</v>
      </c>
      <c r="AP9" s="29">
        <f t="shared" si="6"/>
        <v>4119</v>
      </c>
      <c r="AQ9" s="30">
        <f t="shared" si="4"/>
        <v>57.55204694704486</v>
      </c>
    </row>
  </sheetData>
  <mergeCells count="16">
    <mergeCell ref="AI2:AK2"/>
    <mergeCell ref="AL2:AN2"/>
    <mergeCell ref="W2:Y2"/>
    <mergeCell ref="Z2:AB2"/>
    <mergeCell ref="AC2:AE2"/>
    <mergeCell ref="AF2:AH2"/>
    <mergeCell ref="AO2:AQ2"/>
    <mergeCell ref="A1:O1"/>
    <mergeCell ref="A2:A3"/>
    <mergeCell ref="B2:D2"/>
    <mergeCell ref="E2:G2"/>
    <mergeCell ref="H2:J2"/>
    <mergeCell ref="K2:M2"/>
    <mergeCell ref="N2:P2"/>
    <mergeCell ref="Q2:S2"/>
    <mergeCell ref="T2:V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dcterms:created xsi:type="dcterms:W3CDTF">2015-04-29T09:01:40Z</dcterms:created>
  <dcterms:modified xsi:type="dcterms:W3CDTF">2015-05-12T08:02:40Z</dcterms:modified>
  <cp:category/>
  <cp:version/>
  <cp:contentType/>
  <cp:contentStatus/>
</cp:coreProperties>
</file>