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<sst xmlns="http://schemas.openxmlformats.org/spreadsheetml/2006/main" count="48" uniqueCount="21">
  <si>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</si>
  <si>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</si>
  <si>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</si>
  <si>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</si>
  <si>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</si>
  <si>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</si>
  <si>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</si>
  <si>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</si>
  <si>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ООО "Корпорация "Агрохолдинг Русмолоко" отд."Яровое"</t>
  </si>
  <si>
    <t>Овес</t>
  </si>
  <si>
    <t>Ячмень</t>
  </si>
  <si>
    <t>Яровая пшеница</t>
  </si>
  <si>
    <t>Однолетние травы</t>
  </si>
  <si>
    <t>Итого кормовых</t>
  </si>
  <si>
    <t>Всего яровой сев</t>
  </si>
  <si>
    <t>Кукуруза                  (силос)</t>
  </si>
  <si>
    <t>Подсев мн.трав</t>
  </si>
  <si>
    <t>Соя</t>
  </si>
  <si>
    <t>Итого яровых зерновых, зернобобовых</t>
  </si>
  <si>
    <t>ООО "Корпорация "Агрохолдинг Русмолоко" отд. "Вешние  воды"</t>
  </si>
  <si>
    <t>Яровой сев  по Лотошинскому муниципальному району на 05.06.2015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</si>
</sst>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selection activeCell="Q16" sqref="Q16"/>
    </sheetView>
  </sheetViews>
  <sheetFormatPr defaultColWidth="9.00390625" defaultRowHeight="12.75"/>
  <cols>
    <col min="1" max="1" width="19.00390625" style="0" customWidth="1"/>
    <col min="2" max="31" width="6.00390625" style="0" customWidth="1"/>
  </cols>
  <sheetData>
    <row r="1" spans="1:31" ht="35.25" customHeight="1" thickBot="1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37.5" customHeight="1">
      <c r="A2" s="28" t="s">
        <v>0</v>
      </c>
      <c r="B2" s="23" t="s">
        <v>9</v>
      </c>
      <c r="C2" s="24"/>
      <c r="D2" s="25"/>
      <c r="E2" s="23" t="s">
        <v>10</v>
      </c>
      <c r="F2" s="24"/>
      <c r="G2" s="25"/>
      <c r="H2" s="23" t="s">
        <v>11</v>
      </c>
      <c r="I2" s="24"/>
      <c r="J2" s="25"/>
      <c r="K2" s="23" t="s">
        <v>17</v>
      </c>
      <c r="L2" s="24"/>
      <c r="M2" s="25"/>
      <c r="N2" s="23" t="s">
        <v>18</v>
      </c>
      <c r="O2" s="24"/>
      <c r="P2" s="25"/>
      <c r="Q2" s="23" t="s">
        <v>15</v>
      </c>
      <c r="R2" s="24"/>
      <c r="S2" s="25"/>
      <c r="T2" s="23" t="s">
        <v>12</v>
      </c>
      <c r="U2" s="24"/>
      <c r="V2" s="25"/>
      <c r="W2" s="23" t="s">
        <v>13</v>
      </c>
      <c r="X2" s="24"/>
      <c r="Y2" s="25"/>
      <c r="Z2" s="23" t="s">
        <v>16</v>
      </c>
      <c r="AA2" s="24"/>
      <c r="AB2" s="25"/>
      <c r="AC2" s="23" t="s">
        <v>14</v>
      </c>
      <c r="AD2" s="24"/>
      <c r="AE2" s="25"/>
    </row>
    <row r="3" spans="1:31" ht="28.5" customHeight="1" thickBot="1">
      <c r="A3" s="29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1" t="s">
        <v>7</v>
      </c>
      <c r="I3" s="2" t="s">
        <v>6</v>
      </c>
      <c r="J3" s="3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</row>
    <row r="4" spans="1:31" ht="52.5" customHeight="1">
      <c r="A4" s="19" t="s">
        <v>8</v>
      </c>
      <c r="B4" s="5">
        <v>641</v>
      </c>
      <c r="C4" s="6">
        <v>529</v>
      </c>
      <c r="D4" s="7">
        <f>C4/B4*100</f>
        <v>82.52730109204369</v>
      </c>
      <c r="E4" s="5">
        <v>711</v>
      </c>
      <c r="F4" s="6">
        <v>706</v>
      </c>
      <c r="G4" s="7">
        <f>F4/E4*100</f>
        <v>99.29676511954993</v>
      </c>
      <c r="H4" s="5">
        <v>184</v>
      </c>
      <c r="I4" s="6">
        <v>184</v>
      </c>
      <c r="J4" s="7">
        <f>I4/H4*100</f>
        <v>100</v>
      </c>
      <c r="K4" s="5">
        <v>0</v>
      </c>
      <c r="L4" s="6">
        <v>5</v>
      </c>
      <c r="M4" s="7">
        <v>100</v>
      </c>
      <c r="N4" s="5">
        <f aca="true" t="shared" si="0" ref="N4:N9">B4+E4+H4</f>
        <v>1536</v>
      </c>
      <c r="O4" s="6">
        <f aca="true" t="shared" si="1" ref="O4:O9">C4+F4+I4+L4</f>
        <v>1424</v>
      </c>
      <c r="P4" s="7">
        <f>O4/N4*100</f>
        <v>92.70833333333334</v>
      </c>
      <c r="Q4" s="5">
        <v>122</v>
      </c>
      <c r="R4" s="6">
        <v>122</v>
      </c>
      <c r="S4" s="7">
        <f>R4/Q4*100</f>
        <v>100</v>
      </c>
      <c r="T4" s="5">
        <v>624</v>
      </c>
      <c r="U4" s="6">
        <v>35</v>
      </c>
      <c r="V4" s="7">
        <f aca="true" t="shared" si="2" ref="V4:V9">U4/T4*100</f>
        <v>5.6089743589743595</v>
      </c>
      <c r="W4" s="5">
        <f>Q4+T4</f>
        <v>746</v>
      </c>
      <c r="X4" s="6">
        <f>R4+U4</f>
        <v>157</v>
      </c>
      <c r="Y4" s="7">
        <f aca="true" t="shared" si="3" ref="Y4:Y9">X4/W4*100</f>
        <v>21.0455764075067</v>
      </c>
      <c r="Z4" s="5">
        <v>736</v>
      </c>
      <c r="AA4" s="6"/>
      <c r="AB4" s="7">
        <f>AA4/Z4*100</f>
        <v>0</v>
      </c>
      <c r="AC4" s="5">
        <f>N4+W4</f>
        <v>2282</v>
      </c>
      <c r="AD4" s="6">
        <f>O4+X4</f>
        <v>1581</v>
      </c>
      <c r="AE4" s="7">
        <f aca="true" t="shared" si="4" ref="AE4:AE9">AD4/AC4*100</f>
        <v>69.28133216476775</v>
      </c>
    </row>
    <row r="5" spans="1:31" ht="52.5" customHeight="1">
      <c r="A5" s="20" t="s">
        <v>19</v>
      </c>
      <c r="B5" s="9">
        <v>450</v>
      </c>
      <c r="C5" s="8">
        <v>450</v>
      </c>
      <c r="D5" s="7">
        <f>C5/B5*100</f>
        <v>100</v>
      </c>
      <c r="E5" s="9">
        <v>550</v>
      </c>
      <c r="F5" s="8">
        <v>550</v>
      </c>
      <c r="G5" s="7">
        <f>F5/E5*100</f>
        <v>100</v>
      </c>
      <c r="H5" s="9">
        <v>100</v>
      </c>
      <c r="I5" s="8">
        <v>200</v>
      </c>
      <c r="J5" s="7">
        <f>I5/H5*100</f>
        <v>200</v>
      </c>
      <c r="K5" s="9"/>
      <c r="L5" s="8"/>
      <c r="M5" s="7"/>
      <c r="N5" s="5">
        <f t="shared" si="0"/>
        <v>1100</v>
      </c>
      <c r="O5" s="6">
        <f t="shared" si="1"/>
        <v>1200</v>
      </c>
      <c r="P5" s="7">
        <f>O5/N5*100</f>
        <v>109.09090909090908</v>
      </c>
      <c r="Q5" s="9">
        <v>150</v>
      </c>
      <c r="R5" s="8">
        <v>150</v>
      </c>
      <c r="S5" s="7">
        <f>R5/Q5*100</f>
        <v>100</v>
      </c>
      <c r="T5" s="9">
        <v>800</v>
      </c>
      <c r="U5" s="8">
        <v>800</v>
      </c>
      <c r="V5" s="7">
        <f t="shared" si="2"/>
        <v>100</v>
      </c>
      <c r="W5" s="5">
        <f aca="true" t="shared" si="5" ref="W5:X9">Q5+T5</f>
        <v>950</v>
      </c>
      <c r="X5" s="6">
        <f t="shared" si="5"/>
        <v>950</v>
      </c>
      <c r="Y5" s="7">
        <f t="shared" si="3"/>
        <v>100</v>
      </c>
      <c r="Z5" s="9">
        <v>800</v>
      </c>
      <c r="AA5" s="8">
        <v>700</v>
      </c>
      <c r="AB5" s="7">
        <f>AA5/Z5*100</f>
        <v>87.5</v>
      </c>
      <c r="AC5" s="5">
        <f aca="true" t="shared" si="6" ref="AC5:AD9">N5+W5</f>
        <v>2050</v>
      </c>
      <c r="AD5" s="6">
        <f t="shared" si="6"/>
        <v>2150</v>
      </c>
      <c r="AE5" s="7">
        <f t="shared" si="4"/>
        <v>104.8780487804878</v>
      </c>
    </row>
    <row r="6" spans="1:31" ht="43.5" customHeight="1">
      <c r="A6" s="20" t="s">
        <v>2</v>
      </c>
      <c r="B6" s="9"/>
      <c r="C6" s="8"/>
      <c r="D6" s="7"/>
      <c r="E6" s="9"/>
      <c r="F6" s="8"/>
      <c r="G6" s="7"/>
      <c r="H6" s="9"/>
      <c r="I6" s="8"/>
      <c r="J6" s="7"/>
      <c r="K6" s="9"/>
      <c r="L6" s="8"/>
      <c r="M6" s="7"/>
      <c r="N6" s="5">
        <f t="shared" si="0"/>
        <v>0</v>
      </c>
      <c r="O6" s="6">
        <f t="shared" si="1"/>
        <v>0</v>
      </c>
      <c r="P6" s="7"/>
      <c r="Q6" s="9">
        <v>200</v>
      </c>
      <c r="R6" s="8">
        <v>200</v>
      </c>
      <c r="S6" s="7">
        <f>R6/Q6*100</f>
        <v>100</v>
      </c>
      <c r="T6" s="9">
        <v>200</v>
      </c>
      <c r="U6" s="8">
        <v>135</v>
      </c>
      <c r="V6" s="7">
        <f t="shared" si="2"/>
        <v>67.5</v>
      </c>
      <c r="W6" s="5">
        <f t="shared" si="5"/>
        <v>400</v>
      </c>
      <c r="X6" s="6">
        <f t="shared" si="5"/>
        <v>335</v>
      </c>
      <c r="Y6" s="7">
        <f t="shared" si="3"/>
        <v>83.75</v>
      </c>
      <c r="Z6" s="9">
        <v>0</v>
      </c>
      <c r="AA6" s="8"/>
      <c r="AB6" s="7"/>
      <c r="AC6" s="5">
        <f t="shared" si="6"/>
        <v>400</v>
      </c>
      <c r="AD6" s="6">
        <f t="shared" si="6"/>
        <v>335</v>
      </c>
      <c r="AE6" s="7">
        <f t="shared" si="4"/>
        <v>83.75</v>
      </c>
    </row>
    <row r="7" spans="1:31" ht="43.5" customHeight="1">
      <c r="A7" s="20" t="s">
        <v>3</v>
      </c>
      <c r="B7" s="9"/>
      <c r="C7" s="8"/>
      <c r="D7" s="7"/>
      <c r="E7" s="9">
        <v>500</v>
      </c>
      <c r="F7" s="8">
        <v>508</v>
      </c>
      <c r="G7" s="7">
        <f>F7/E7*100</f>
        <v>101.6</v>
      </c>
      <c r="H7" s="9"/>
      <c r="I7" s="8"/>
      <c r="J7" s="7"/>
      <c r="K7" s="9"/>
      <c r="L7" s="8"/>
      <c r="M7" s="7"/>
      <c r="N7" s="5">
        <f t="shared" si="0"/>
        <v>500</v>
      </c>
      <c r="O7" s="6">
        <f t="shared" si="1"/>
        <v>508</v>
      </c>
      <c r="P7" s="7">
        <f>O7/N7*100</f>
        <v>101.6</v>
      </c>
      <c r="Q7" s="9">
        <v>525</v>
      </c>
      <c r="R7" s="8">
        <v>547</v>
      </c>
      <c r="S7" s="7">
        <f>R7/Q7*100</f>
        <v>104.19047619047619</v>
      </c>
      <c r="T7" s="9">
        <v>550</v>
      </c>
      <c r="U7" s="8">
        <v>460</v>
      </c>
      <c r="V7" s="7">
        <f t="shared" si="2"/>
        <v>83.63636363636363</v>
      </c>
      <c r="W7" s="5">
        <f t="shared" si="5"/>
        <v>1075</v>
      </c>
      <c r="X7" s="6">
        <f t="shared" si="5"/>
        <v>1007</v>
      </c>
      <c r="Y7" s="7">
        <f t="shared" si="3"/>
        <v>93.67441860465117</v>
      </c>
      <c r="Z7" s="9">
        <v>550</v>
      </c>
      <c r="AA7" s="8">
        <v>174</v>
      </c>
      <c r="AB7" s="7">
        <f>AA7/Z7*100</f>
        <v>31.636363636363633</v>
      </c>
      <c r="AC7" s="5">
        <f t="shared" si="6"/>
        <v>1575</v>
      </c>
      <c r="AD7" s="6">
        <f t="shared" si="6"/>
        <v>1515</v>
      </c>
      <c r="AE7" s="7">
        <f t="shared" si="4"/>
        <v>96.19047619047619</v>
      </c>
    </row>
    <row r="8" spans="1:31" ht="43.5" customHeight="1" thickBot="1">
      <c r="A8" s="21" t="s">
        <v>4</v>
      </c>
      <c r="B8" s="11">
        <v>0</v>
      </c>
      <c r="C8" s="4">
        <v>165</v>
      </c>
      <c r="D8" s="10">
        <v>100</v>
      </c>
      <c r="E8" s="11"/>
      <c r="F8" s="4"/>
      <c r="G8" s="10"/>
      <c r="H8" s="11">
        <v>0</v>
      </c>
      <c r="I8" s="4">
        <v>124</v>
      </c>
      <c r="J8" s="10">
        <v>100</v>
      </c>
      <c r="K8" s="11"/>
      <c r="L8" s="4"/>
      <c r="M8" s="10"/>
      <c r="N8" s="12">
        <f t="shared" si="0"/>
        <v>0</v>
      </c>
      <c r="O8" s="13">
        <f t="shared" si="1"/>
        <v>289</v>
      </c>
      <c r="P8" s="10">
        <v>100</v>
      </c>
      <c r="Q8" s="11"/>
      <c r="R8" s="4"/>
      <c r="S8" s="10"/>
      <c r="T8" s="11">
        <v>700</v>
      </c>
      <c r="U8" s="4">
        <v>700</v>
      </c>
      <c r="V8" s="10">
        <f t="shared" si="2"/>
        <v>100</v>
      </c>
      <c r="W8" s="12">
        <f t="shared" si="5"/>
        <v>700</v>
      </c>
      <c r="X8" s="6">
        <f t="shared" si="5"/>
        <v>700</v>
      </c>
      <c r="Y8" s="10">
        <f t="shared" si="3"/>
        <v>100</v>
      </c>
      <c r="Z8" s="11">
        <v>700</v>
      </c>
      <c r="AA8" s="4">
        <v>700</v>
      </c>
      <c r="AB8" s="10">
        <f>AA8/Z8*100</f>
        <v>100</v>
      </c>
      <c r="AC8" s="12">
        <f t="shared" si="6"/>
        <v>700</v>
      </c>
      <c r="AD8" s="13">
        <f t="shared" si="6"/>
        <v>989</v>
      </c>
      <c r="AE8" s="10">
        <f t="shared" si="4"/>
        <v>141.28571428571428</v>
      </c>
    </row>
    <row r="9" spans="1:31" s="18" customFormat="1" ht="43.5" customHeight="1" thickBot="1">
      <c r="A9" s="22" t="s">
        <v>5</v>
      </c>
      <c r="B9" s="17">
        <f>SUM(B4:B8)</f>
        <v>1091</v>
      </c>
      <c r="C9" s="15">
        <f>SUM(C4:C8)</f>
        <v>1144</v>
      </c>
      <c r="D9" s="16">
        <f>C9/B9*100</f>
        <v>104.85792850595783</v>
      </c>
      <c r="E9" s="17">
        <f>SUM(E4:E8)</f>
        <v>1761</v>
      </c>
      <c r="F9" s="15">
        <f>SUM(F4:F8)</f>
        <v>1764</v>
      </c>
      <c r="G9" s="16">
        <f>F9/E9*100</f>
        <v>100.17035775127768</v>
      </c>
      <c r="H9" s="17">
        <f>SUM(H4:H8)</f>
        <v>284</v>
      </c>
      <c r="I9" s="15">
        <f>SUM(I4:I8)</f>
        <v>508</v>
      </c>
      <c r="J9" s="16">
        <f>I9/H9*100</f>
        <v>178.8732394366197</v>
      </c>
      <c r="K9" s="17">
        <f>SUM(K4:K8)</f>
        <v>0</v>
      </c>
      <c r="L9" s="15">
        <f>SUM(L4:L8)</f>
        <v>5</v>
      </c>
      <c r="M9" s="16">
        <v>100</v>
      </c>
      <c r="N9" s="14">
        <f t="shared" si="0"/>
        <v>3136</v>
      </c>
      <c r="O9" s="15">
        <f t="shared" si="1"/>
        <v>3421</v>
      </c>
      <c r="P9" s="16">
        <f>O9/N9*100</f>
        <v>109.08801020408163</v>
      </c>
      <c r="Q9" s="17">
        <f>SUM(Q4:Q8)</f>
        <v>997</v>
      </c>
      <c r="R9" s="15">
        <f>SUM(R4:R8)</f>
        <v>1019</v>
      </c>
      <c r="S9" s="16">
        <f>R9/Q9*100</f>
        <v>102.20661985957872</v>
      </c>
      <c r="T9" s="17">
        <f>SUM(T4:T8)</f>
        <v>2874</v>
      </c>
      <c r="U9" s="15">
        <f>SUM(U4:U8)</f>
        <v>2130</v>
      </c>
      <c r="V9" s="16">
        <f t="shared" si="2"/>
        <v>74.11273486430062</v>
      </c>
      <c r="W9" s="14">
        <f t="shared" si="5"/>
        <v>3871</v>
      </c>
      <c r="X9" s="15">
        <f t="shared" si="5"/>
        <v>3149</v>
      </c>
      <c r="Y9" s="16">
        <f t="shared" si="3"/>
        <v>81.34848876259365</v>
      </c>
      <c r="Z9" s="17">
        <f>SUM(Z4:Z8)</f>
        <v>2786</v>
      </c>
      <c r="AA9" s="15">
        <f>SUM(AA4:AA8)</f>
        <v>1574</v>
      </c>
      <c r="AB9" s="16">
        <f>AA9/Z9*100</f>
        <v>56.49676956209619</v>
      </c>
      <c r="AC9" s="14">
        <f t="shared" si="6"/>
        <v>7007</v>
      </c>
      <c r="AD9" s="15">
        <f t="shared" si="6"/>
        <v>6570</v>
      </c>
      <c r="AE9" s="16">
        <f t="shared" si="4"/>
        <v>93.76337947766518</v>
      </c>
    </row>
  </sheetData>
  <mergeCells count="12">
    <mergeCell ref="A1:AE1"/>
    <mergeCell ref="K2:M2"/>
    <mergeCell ref="N2:P2"/>
    <mergeCell ref="A2:A3"/>
    <mergeCell ref="B2:D2"/>
    <mergeCell ref="E2:G2"/>
    <mergeCell ref="H2:J2"/>
    <mergeCell ref="AC2:AE2"/>
    <mergeCell ref="Q2:S2"/>
    <mergeCell ref="T2:V2"/>
    <mergeCell ref="W2:Y2"/>
    <mergeCell ref="Z2:AB2"/>
  </mergeCells>
  <printOptions/>
  <pageMargins left="0.3937007874015748" right="0.3937007874015748" top="0.984251968503937" bottom="0.984251968503937" header="0.5118110236220472" footer="0.5118110236220472"/>
  <pageSetup fitToWidth="2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2015-05-29T11:29:07Z</cp:lastPrinted>
  <dcterms:created xsi:type="dcterms:W3CDTF">2015-04-29T09:01:40Z</dcterms:created>
  <dcterms:modified xsi:type="dcterms:W3CDTF">2015-06-05T07:32:53Z</dcterms:modified>
  <cp:category/>
  <cp:version/>
  <cp:contentType/>
  <cp:contentStatus/>
</cp:coreProperties>
</file>