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16.07.15" sheetId="4" r:id="rId4"/>
  </sheets>
  <definedNames/>
  <calcPr fullCalcOnLoad="1"/>
</workbook>
</file>

<file path=xl/sharedStrings.xml><?xml version="1.0" encoding="utf-8"?>
<sst xmlns="http://schemas.openxmlformats.org/spreadsheetml/2006/main" count="154" uniqueCount="32">
  <si>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</si>
  <si>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</si>
  <si>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</si>
  <si>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</si>
  <si>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</si>
  <si>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</si>
  <si>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</si>
  <si>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</si>
  <si>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</si>
  <si>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</si>
  <si>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</si>
  <si>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</si>
  <si>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</si>
  <si>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</si>
  <si>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</si>
  <si>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</si>
  <si>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</si>
  <si>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</si>
  <si>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</si>
  <si>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</si>
  <si>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</si>
  <si>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</si>
  <si>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</si>
  <si>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</si>
  <si>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</si>
  <si>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</si>
  <si>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</si>
  <si>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</si>
  <si>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</si>
  <si>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</si>
  <si>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</si>
  <si>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Сенокошение и заготовка кормов по Лотошинскому району на 16.07.2015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</si>
</sst>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64" fontId="22" fillId="24" borderId="18" xfId="0" applyNumberFormat="1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164" fontId="22" fillId="24" borderId="24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164" fontId="22" fillId="24" borderId="23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24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4" fontId="24" fillId="0" borderId="20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2" fontId="25" fillId="0" borderId="27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46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16" t="s">
        <v>23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7"/>
      <c r="V1" s="117"/>
      <c r="W1" s="117"/>
    </row>
    <row r="2" spans="1:25" ht="42.75" customHeight="1" thickBot="1">
      <c r="A2" s="122" t="s">
        <v>1</v>
      </c>
      <c r="B2" s="132" t="s">
        <v>2</v>
      </c>
      <c r="C2" s="133"/>
      <c r="D2" s="134"/>
      <c r="E2" s="118" t="s">
        <v>4</v>
      </c>
      <c r="F2" s="119"/>
      <c r="G2" s="119"/>
      <c r="H2" s="119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1"/>
      <c r="U2" s="122" t="s">
        <v>22</v>
      </c>
      <c r="V2" s="122" t="s">
        <v>8</v>
      </c>
      <c r="W2" s="112" t="s">
        <v>9</v>
      </c>
      <c r="X2" s="128" t="s">
        <v>19</v>
      </c>
      <c r="Y2" s="129"/>
    </row>
    <row r="3" spans="1:25" ht="42.75" customHeight="1" thickBot="1">
      <c r="A3" s="123"/>
      <c r="B3" s="135"/>
      <c r="C3" s="117"/>
      <c r="D3" s="136"/>
      <c r="E3" s="115" t="s">
        <v>3</v>
      </c>
      <c r="F3" s="125"/>
      <c r="G3" s="126"/>
      <c r="H3" s="127"/>
      <c r="I3" s="115" t="s">
        <v>5</v>
      </c>
      <c r="J3" s="125"/>
      <c r="K3" s="126"/>
      <c r="L3" s="127"/>
      <c r="M3" s="115" t="s">
        <v>6</v>
      </c>
      <c r="N3" s="125"/>
      <c r="O3" s="126"/>
      <c r="P3" s="127"/>
      <c r="Q3" s="115" t="s">
        <v>7</v>
      </c>
      <c r="R3" s="125"/>
      <c r="S3" s="126"/>
      <c r="T3" s="127"/>
      <c r="U3" s="123"/>
      <c r="V3" s="123"/>
      <c r="W3" s="113"/>
      <c r="X3" s="130"/>
      <c r="Y3" s="131"/>
    </row>
    <row r="4" spans="1:25" ht="42.75" customHeight="1" thickBot="1">
      <c r="A4" s="124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24"/>
      <c r="V4" s="124"/>
      <c r="W4" s="114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X2:Y3"/>
    <mergeCell ref="B2:D3"/>
    <mergeCell ref="E3:H3"/>
    <mergeCell ref="A1:W1"/>
    <mergeCell ref="E2:T2"/>
    <mergeCell ref="U2:U4"/>
    <mergeCell ref="V2:V4"/>
    <mergeCell ref="W2:W4"/>
    <mergeCell ref="I3:L3"/>
    <mergeCell ref="M3:P3"/>
    <mergeCell ref="Q3:T3"/>
    <mergeCell ref="A2:A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16" t="s">
        <v>24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7"/>
      <c r="V1" s="117"/>
      <c r="W1" s="117"/>
    </row>
    <row r="2" spans="1:25" ht="42.75" customHeight="1" thickBot="1">
      <c r="A2" s="122" t="s">
        <v>1</v>
      </c>
      <c r="B2" s="132" t="s">
        <v>2</v>
      </c>
      <c r="C2" s="133"/>
      <c r="D2" s="134"/>
      <c r="E2" s="118" t="s">
        <v>4</v>
      </c>
      <c r="F2" s="119"/>
      <c r="G2" s="119"/>
      <c r="H2" s="119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1"/>
      <c r="U2" s="122" t="s">
        <v>22</v>
      </c>
      <c r="V2" s="122" t="s">
        <v>8</v>
      </c>
      <c r="W2" s="112" t="s">
        <v>9</v>
      </c>
      <c r="X2" s="128" t="s">
        <v>19</v>
      </c>
      <c r="Y2" s="129"/>
    </row>
    <row r="3" spans="1:25" ht="42.75" customHeight="1" thickBot="1">
      <c r="A3" s="123"/>
      <c r="B3" s="135"/>
      <c r="C3" s="117"/>
      <c r="D3" s="136"/>
      <c r="E3" s="115" t="s">
        <v>3</v>
      </c>
      <c r="F3" s="125"/>
      <c r="G3" s="126"/>
      <c r="H3" s="127"/>
      <c r="I3" s="115" t="s">
        <v>5</v>
      </c>
      <c r="J3" s="125"/>
      <c r="K3" s="126"/>
      <c r="L3" s="127"/>
      <c r="M3" s="115" t="s">
        <v>6</v>
      </c>
      <c r="N3" s="125"/>
      <c r="O3" s="126"/>
      <c r="P3" s="127"/>
      <c r="Q3" s="115" t="s">
        <v>7</v>
      </c>
      <c r="R3" s="125"/>
      <c r="S3" s="126"/>
      <c r="T3" s="127"/>
      <c r="U3" s="123"/>
      <c r="V3" s="123"/>
      <c r="W3" s="113"/>
      <c r="X3" s="130"/>
      <c r="Y3" s="131"/>
    </row>
    <row r="4" spans="1:25" ht="42.75" customHeight="1" thickBot="1">
      <c r="A4" s="124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24"/>
      <c r="V4" s="124"/>
      <c r="W4" s="114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16" t="s">
        <v>25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7"/>
      <c r="V1" s="117"/>
      <c r="W1" s="117"/>
    </row>
    <row r="2" spans="1:25" ht="42.75" customHeight="1" thickBot="1">
      <c r="A2" s="122" t="s">
        <v>1</v>
      </c>
      <c r="B2" s="132" t="s">
        <v>2</v>
      </c>
      <c r="C2" s="133"/>
      <c r="D2" s="134"/>
      <c r="E2" s="118" t="s">
        <v>4</v>
      </c>
      <c r="F2" s="119"/>
      <c r="G2" s="119"/>
      <c r="H2" s="119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1"/>
      <c r="U2" s="122" t="s">
        <v>22</v>
      </c>
      <c r="V2" s="122" t="s">
        <v>8</v>
      </c>
      <c r="W2" s="112" t="s">
        <v>9</v>
      </c>
      <c r="X2" s="128" t="s">
        <v>19</v>
      </c>
      <c r="Y2" s="129"/>
    </row>
    <row r="3" spans="1:25" ht="42.75" customHeight="1" thickBot="1">
      <c r="A3" s="123"/>
      <c r="B3" s="135"/>
      <c r="C3" s="117"/>
      <c r="D3" s="136"/>
      <c r="E3" s="115" t="s">
        <v>3</v>
      </c>
      <c r="F3" s="125"/>
      <c r="G3" s="126"/>
      <c r="H3" s="127"/>
      <c r="I3" s="115" t="s">
        <v>5</v>
      </c>
      <c r="J3" s="125"/>
      <c r="K3" s="126"/>
      <c r="L3" s="127"/>
      <c r="M3" s="115" t="s">
        <v>6</v>
      </c>
      <c r="N3" s="125"/>
      <c r="O3" s="126"/>
      <c r="P3" s="127"/>
      <c r="Q3" s="115" t="s">
        <v>7</v>
      </c>
      <c r="R3" s="125"/>
      <c r="S3" s="126"/>
      <c r="T3" s="127"/>
      <c r="U3" s="123"/>
      <c r="V3" s="123"/>
      <c r="W3" s="113"/>
      <c r="X3" s="130"/>
      <c r="Y3" s="131"/>
    </row>
    <row r="4" spans="1:25" ht="42.75" customHeight="1" thickBot="1">
      <c r="A4" s="124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24"/>
      <c r="V4" s="124"/>
      <c r="W4" s="114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0"/>
  <sheetViews>
    <sheetView tabSelected="1" zoomScale="87" zoomScaleNormal="87" workbookViewId="0" topLeftCell="A1">
      <selection activeCell="H5" sqref="H5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16" t="s">
        <v>31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7"/>
      <c r="W1" s="117"/>
      <c r="X1" s="117"/>
    </row>
    <row r="2" spans="1:24" ht="42.75" customHeight="1" thickBot="1">
      <c r="A2" s="141" t="s">
        <v>1</v>
      </c>
      <c r="B2" s="144" t="s">
        <v>2</v>
      </c>
      <c r="C2" s="145"/>
      <c r="D2" s="146"/>
      <c r="E2" s="150" t="s">
        <v>4</v>
      </c>
      <c r="F2" s="151"/>
      <c r="G2" s="151"/>
      <c r="H2" s="151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3"/>
      <c r="U2" s="154" t="s">
        <v>28</v>
      </c>
      <c r="V2" s="122" t="s">
        <v>29</v>
      </c>
      <c r="W2" s="122" t="s">
        <v>8</v>
      </c>
      <c r="X2" s="122" t="s">
        <v>30</v>
      </c>
    </row>
    <row r="3" spans="1:24" ht="42.75" customHeight="1" thickBot="1">
      <c r="A3" s="142"/>
      <c r="B3" s="147"/>
      <c r="C3" s="148"/>
      <c r="D3" s="149"/>
      <c r="E3" s="137" t="s">
        <v>3</v>
      </c>
      <c r="F3" s="138"/>
      <c r="G3" s="139"/>
      <c r="H3" s="140"/>
      <c r="I3" s="137" t="s">
        <v>5</v>
      </c>
      <c r="J3" s="138"/>
      <c r="K3" s="139"/>
      <c r="L3" s="140"/>
      <c r="M3" s="137" t="s">
        <v>6</v>
      </c>
      <c r="N3" s="138"/>
      <c r="O3" s="139"/>
      <c r="P3" s="140"/>
      <c r="Q3" s="137" t="s">
        <v>7</v>
      </c>
      <c r="R3" s="138"/>
      <c r="S3" s="139"/>
      <c r="T3" s="140"/>
      <c r="U3" s="155"/>
      <c r="V3" s="123"/>
      <c r="W3" s="123"/>
      <c r="X3" s="123"/>
    </row>
    <row r="4" spans="1:24" ht="42.75" customHeight="1" thickBot="1">
      <c r="A4" s="143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56"/>
      <c r="V4" s="124"/>
      <c r="W4" s="124"/>
      <c r="X4" s="124"/>
    </row>
    <row r="5" spans="1:24" s="95" customFormat="1" ht="61.5" customHeight="1">
      <c r="A5" s="90" t="s">
        <v>26</v>
      </c>
      <c r="B5" s="94">
        <v>2721</v>
      </c>
      <c r="C5" s="63">
        <v>1033</v>
      </c>
      <c r="D5" s="64">
        <f aca="true" t="shared" si="0" ref="D5:D10">C5/B5*100</f>
        <v>37.96398382947446</v>
      </c>
      <c r="E5" s="65">
        <v>1203</v>
      </c>
      <c r="F5" s="66">
        <v>115</v>
      </c>
      <c r="G5" s="67">
        <f aca="true" t="shared" si="1" ref="G5:G10">F5/E5*100</f>
        <v>9.559434746467165</v>
      </c>
      <c r="H5" s="64">
        <f aca="true" t="shared" si="2" ref="H5:H10">F5*0.46</f>
        <v>52.900000000000006</v>
      </c>
      <c r="I5" s="65">
        <v>8955</v>
      </c>
      <c r="J5" s="66">
        <v>3500</v>
      </c>
      <c r="K5" s="67">
        <f aca="true" t="shared" si="3" ref="K5:K10">J5/I5*100</f>
        <v>39.08431044109436</v>
      </c>
      <c r="L5" s="64">
        <f aca="true" t="shared" si="4" ref="L5:L10">J5*0.34</f>
        <v>1190</v>
      </c>
      <c r="M5" s="65">
        <v>5400</v>
      </c>
      <c r="N5" s="66">
        <v>4200</v>
      </c>
      <c r="O5" s="67">
        <f aca="true" t="shared" si="5" ref="O5:O10">N5/M5*100</f>
        <v>77.77777777777779</v>
      </c>
      <c r="P5" s="64">
        <f aca="true" t="shared" si="6" ref="P5:P10">N5*0.17</f>
        <v>714</v>
      </c>
      <c r="Q5" s="65"/>
      <c r="R5" s="66"/>
      <c r="S5" s="67"/>
      <c r="T5" s="64"/>
      <c r="U5" s="68">
        <f aca="true" t="shared" si="7" ref="U5:U10">(F5+J5+N5+R5)/(E5+I5+M5+Q5)*100</f>
        <v>50.2313922097956</v>
      </c>
      <c r="V5" s="68">
        <f aca="true" t="shared" si="8" ref="V5:V10">H5+L5+P5+T5</f>
        <v>1956.9</v>
      </c>
      <c r="W5" s="69">
        <v>1646</v>
      </c>
      <c r="X5" s="70">
        <f aca="true" t="shared" si="9" ref="X5:X10">V5/W5*10</f>
        <v>11.888821385176184</v>
      </c>
    </row>
    <row r="6" spans="1:24" s="95" customFormat="1" ht="67.5" customHeight="1">
      <c r="A6" s="91" t="s">
        <v>27</v>
      </c>
      <c r="B6" s="96">
        <v>3879</v>
      </c>
      <c r="C6" s="71">
        <v>2030</v>
      </c>
      <c r="D6" s="64">
        <f t="shared" si="0"/>
        <v>52.33307553493168</v>
      </c>
      <c r="E6" s="72">
        <v>1430</v>
      </c>
      <c r="F6" s="73">
        <v>617</v>
      </c>
      <c r="G6" s="67">
        <f t="shared" si="1"/>
        <v>43.14685314685315</v>
      </c>
      <c r="H6" s="64">
        <f t="shared" si="2"/>
        <v>283.82</v>
      </c>
      <c r="I6" s="72">
        <v>12025</v>
      </c>
      <c r="J6" s="73">
        <v>8726</v>
      </c>
      <c r="K6" s="67">
        <f t="shared" si="3"/>
        <v>72.56548856548856</v>
      </c>
      <c r="L6" s="64">
        <f t="shared" si="4"/>
        <v>2966.84</v>
      </c>
      <c r="M6" s="72">
        <v>8325</v>
      </c>
      <c r="N6" s="73">
        <v>3850</v>
      </c>
      <c r="O6" s="67">
        <f t="shared" si="5"/>
        <v>46.246246246246244</v>
      </c>
      <c r="P6" s="64">
        <f t="shared" si="6"/>
        <v>654.5</v>
      </c>
      <c r="Q6" s="72"/>
      <c r="R6" s="73"/>
      <c r="S6" s="67"/>
      <c r="T6" s="64"/>
      <c r="U6" s="68">
        <f t="shared" si="7"/>
        <v>60.57392102846648</v>
      </c>
      <c r="V6" s="68">
        <f t="shared" si="8"/>
        <v>3905.1600000000003</v>
      </c>
      <c r="W6" s="74">
        <v>2000</v>
      </c>
      <c r="X6" s="70">
        <f t="shared" si="9"/>
        <v>19.525800000000004</v>
      </c>
    </row>
    <row r="7" spans="1:53" s="98" customFormat="1" ht="39" customHeight="1">
      <c r="A7" s="92" t="s">
        <v>14</v>
      </c>
      <c r="B7" s="77">
        <v>2100</v>
      </c>
      <c r="C7" s="79">
        <v>429</v>
      </c>
      <c r="D7" s="76">
        <f t="shared" si="0"/>
        <v>20.42857142857143</v>
      </c>
      <c r="E7" s="77">
        <v>500</v>
      </c>
      <c r="F7" s="79">
        <v>246</v>
      </c>
      <c r="G7" s="67">
        <f t="shared" si="1"/>
        <v>49.2</v>
      </c>
      <c r="H7" s="76">
        <f t="shared" si="2"/>
        <v>113.16000000000001</v>
      </c>
      <c r="I7" s="77">
        <v>3000</v>
      </c>
      <c r="J7" s="75"/>
      <c r="K7" s="78">
        <f t="shared" si="3"/>
        <v>0</v>
      </c>
      <c r="L7" s="76">
        <f t="shared" si="4"/>
        <v>0</v>
      </c>
      <c r="M7" s="77">
        <v>5000</v>
      </c>
      <c r="N7" s="79">
        <v>3083</v>
      </c>
      <c r="O7" s="67">
        <f t="shared" si="5"/>
        <v>61.660000000000004</v>
      </c>
      <c r="P7" s="76">
        <f t="shared" si="6"/>
        <v>524.11</v>
      </c>
      <c r="Q7" s="77"/>
      <c r="R7" s="79"/>
      <c r="S7" s="78"/>
      <c r="T7" s="76"/>
      <c r="U7" s="68">
        <f t="shared" si="7"/>
        <v>39.16470588235294</v>
      </c>
      <c r="V7" s="80">
        <f t="shared" si="8"/>
        <v>637.27</v>
      </c>
      <c r="W7" s="81"/>
      <c r="X7" s="70" t="e">
        <f t="shared" si="9"/>
        <v>#DIV/0!</v>
      </c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</row>
    <row r="8" spans="1:24" s="95" customFormat="1" ht="39" customHeight="1">
      <c r="A8" s="91" t="s">
        <v>15</v>
      </c>
      <c r="B8" s="96">
        <v>4000</v>
      </c>
      <c r="C8" s="71">
        <v>1649</v>
      </c>
      <c r="D8" s="64">
        <f t="shared" si="0"/>
        <v>41.225</v>
      </c>
      <c r="E8" s="72">
        <v>500</v>
      </c>
      <c r="F8" s="73">
        <v>80</v>
      </c>
      <c r="G8" s="67">
        <f t="shared" si="1"/>
        <v>16</v>
      </c>
      <c r="H8" s="64">
        <f t="shared" si="2"/>
        <v>36.800000000000004</v>
      </c>
      <c r="I8" s="72">
        <v>8780</v>
      </c>
      <c r="J8" s="73">
        <v>3025</v>
      </c>
      <c r="K8" s="67">
        <f t="shared" si="3"/>
        <v>34.453302961275625</v>
      </c>
      <c r="L8" s="64">
        <f t="shared" si="4"/>
        <v>1028.5</v>
      </c>
      <c r="M8" s="72">
        <v>10545</v>
      </c>
      <c r="N8" s="73">
        <v>3050</v>
      </c>
      <c r="O8" s="67">
        <f t="shared" si="5"/>
        <v>28.923660502607873</v>
      </c>
      <c r="P8" s="64">
        <f t="shared" si="6"/>
        <v>518.5</v>
      </c>
      <c r="Q8" s="72">
        <v>300</v>
      </c>
      <c r="R8" s="73">
        <v>48</v>
      </c>
      <c r="S8" s="67">
        <f>R8/Q8*100</f>
        <v>16</v>
      </c>
      <c r="T8" s="64">
        <f>R8*0.63</f>
        <v>30.240000000000002</v>
      </c>
      <c r="U8" s="68">
        <f t="shared" si="7"/>
        <v>30.822360248447207</v>
      </c>
      <c r="V8" s="68">
        <f t="shared" si="8"/>
        <v>1614.04</v>
      </c>
      <c r="W8" s="74">
        <v>1961</v>
      </c>
      <c r="X8" s="70">
        <f t="shared" si="9"/>
        <v>8.230698623151454</v>
      </c>
    </row>
    <row r="9" spans="1:24" s="95" customFormat="1" ht="39" customHeight="1" thickBot="1">
      <c r="A9" s="93" t="s">
        <v>16</v>
      </c>
      <c r="B9" s="99">
        <v>2500</v>
      </c>
      <c r="C9" s="82">
        <v>1285</v>
      </c>
      <c r="D9" s="83">
        <f t="shared" si="0"/>
        <v>51.4</v>
      </c>
      <c r="E9" s="84">
        <v>1100</v>
      </c>
      <c r="F9" s="110">
        <v>119</v>
      </c>
      <c r="G9" s="85">
        <f t="shared" si="1"/>
        <v>10.818181818181818</v>
      </c>
      <c r="H9" s="83">
        <f t="shared" si="2"/>
        <v>54.74</v>
      </c>
      <c r="I9" s="84">
        <v>4000</v>
      </c>
      <c r="J9" s="110">
        <v>2076</v>
      </c>
      <c r="K9" s="85">
        <f t="shared" si="3"/>
        <v>51.9</v>
      </c>
      <c r="L9" s="83">
        <f t="shared" si="4"/>
        <v>705.84</v>
      </c>
      <c r="M9" s="84">
        <v>5400</v>
      </c>
      <c r="N9" s="86">
        <v>5100</v>
      </c>
      <c r="O9" s="85">
        <f t="shared" si="5"/>
        <v>94.44444444444444</v>
      </c>
      <c r="P9" s="83">
        <f t="shared" si="6"/>
        <v>867.0000000000001</v>
      </c>
      <c r="Q9" s="84"/>
      <c r="R9" s="86"/>
      <c r="S9" s="85"/>
      <c r="T9" s="83"/>
      <c r="U9" s="87">
        <f t="shared" si="7"/>
        <v>69.47619047619048</v>
      </c>
      <c r="V9" s="87">
        <f t="shared" si="8"/>
        <v>1627.5800000000002</v>
      </c>
      <c r="W9" s="88">
        <v>930</v>
      </c>
      <c r="X9" s="89">
        <f t="shared" si="9"/>
        <v>17.500860215053766</v>
      </c>
    </row>
    <row r="10" spans="1:24" s="108" customFormat="1" ht="48" customHeight="1" thickBot="1">
      <c r="A10" s="100" t="s">
        <v>17</v>
      </c>
      <c r="B10" s="101">
        <f>+B5+B6+B7+B8+B9</f>
        <v>15200</v>
      </c>
      <c r="C10" s="102">
        <f>+C5+C6+C7+C8+C9</f>
        <v>6426</v>
      </c>
      <c r="D10" s="103">
        <f t="shared" si="0"/>
        <v>42.276315789473685</v>
      </c>
      <c r="E10" s="101">
        <f>+E5+E6+E7+E8+E9</f>
        <v>4733</v>
      </c>
      <c r="F10" s="102">
        <f>SUM(F5:F9)</f>
        <v>1177</v>
      </c>
      <c r="G10" s="104">
        <f t="shared" si="1"/>
        <v>24.867948447073736</v>
      </c>
      <c r="H10" s="103">
        <f t="shared" si="2"/>
        <v>541.4200000000001</v>
      </c>
      <c r="I10" s="101">
        <f>+I5+I6+I7+I8+I9</f>
        <v>36760</v>
      </c>
      <c r="J10" s="102">
        <f>+J5+J6+J7+J8+J9</f>
        <v>17327</v>
      </c>
      <c r="K10" s="104">
        <f t="shared" si="3"/>
        <v>47.135473340587595</v>
      </c>
      <c r="L10" s="103">
        <f t="shared" si="4"/>
        <v>5891.18</v>
      </c>
      <c r="M10" s="101">
        <f>+M5+M6+M7+M8+M9</f>
        <v>34670</v>
      </c>
      <c r="N10" s="102">
        <f>SUM(N5:N9)</f>
        <v>19283</v>
      </c>
      <c r="O10" s="104">
        <f t="shared" si="5"/>
        <v>55.618690510527834</v>
      </c>
      <c r="P10" s="103">
        <f t="shared" si="6"/>
        <v>3278.11</v>
      </c>
      <c r="Q10" s="101">
        <f>SUM(Q5:Q9)</f>
        <v>300</v>
      </c>
      <c r="R10" s="105">
        <f>SUM(R8:R9)</f>
        <v>48</v>
      </c>
      <c r="S10" s="104">
        <f>SUM(S8:S9)</f>
        <v>16</v>
      </c>
      <c r="T10" s="103">
        <f>R10*0.63</f>
        <v>30.240000000000002</v>
      </c>
      <c r="U10" s="106">
        <f t="shared" si="7"/>
        <v>49.48144854374011</v>
      </c>
      <c r="V10" s="111">
        <f t="shared" si="8"/>
        <v>9740.95</v>
      </c>
      <c r="W10" s="107">
        <f>+W5+W6+W7+W8+W9</f>
        <v>6537</v>
      </c>
      <c r="X10" s="109">
        <f t="shared" si="9"/>
        <v>14.901254398041917</v>
      </c>
    </row>
  </sheetData>
  <mergeCells count="12">
    <mergeCell ref="A1:X1"/>
    <mergeCell ref="X2:X4"/>
    <mergeCell ref="M3:P3"/>
    <mergeCell ref="Q3:T3"/>
    <mergeCell ref="A2:A4"/>
    <mergeCell ref="B2:D3"/>
    <mergeCell ref="E2:T2"/>
    <mergeCell ref="U2:U4"/>
    <mergeCell ref="V2:V4"/>
    <mergeCell ref="W2:W4"/>
    <mergeCell ref="E3:H3"/>
    <mergeCell ref="I3:L3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2015-07-03T07:10:07Z</cp:lastPrinted>
  <dcterms:created xsi:type="dcterms:W3CDTF">2014-04-14T08:12:46Z</dcterms:created>
  <dcterms:modified xsi:type="dcterms:W3CDTF">2015-07-16T07:10:05Z</dcterms:modified>
  <cp:category/>
  <cp:version/>
  <cp:contentType/>
  <cp:contentStatus/>
</cp:coreProperties>
</file>