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16.09.15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<sst xmlns="http://schemas.openxmlformats.org/spreadsheetml/2006/main" count="66" uniqueCount="27">
  <si>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Наименование предприятия</t>
  </si>
  <si>
    <t>Итого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</si>
  <si>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</si>
  <si>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</si>
  <si>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</si>
  <si>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</si>
  <si>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</si>
  <si>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</si>
  <si>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</si>
  <si>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</si>
  <si>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</si>
  <si>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</si>
  <si>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</si>
  <si>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</si>
  <si>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</si>
  <si>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</si>
  <si>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</si>
  <si>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</si>
  <si>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</si>
  <si>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</si>
  <si>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</si>
  <si>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</si>
  <si>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Зерноуборочные комбайны</t>
  </si>
  <si>
    <t>В работе, шт.</t>
  </si>
  <si>
    <t>Всего, шт.</t>
  </si>
  <si>
    <t>Исправно, шт.</t>
  </si>
  <si>
    <t>Уборка зерновых и зернобобовых культур по Лотошинскому району на 16.09.2015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</si>
</sst>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32" xfId="0" applyNumberFormat="1" applyFont="1" applyBorder="1" applyAlignment="1">
      <alignment horizontal="center" vertical="center" wrapText="1"/>
    </xf>
    <xf numFmtId="164" fontId="24" fillId="0" borderId="22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textRotation="90" wrapText="1"/>
    </xf>
    <xf numFmtId="1" fontId="24" fillId="0" borderId="34" xfId="0" applyNumberFormat="1" applyFont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24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24" fillId="0" borderId="38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24" fillId="0" borderId="39" xfId="0" applyNumberFormat="1" applyFont="1" applyBorder="1" applyAlignment="1">
      <alignment horizontal="center" vertical="center" wrapText="1"/>
    </xf>
    <xf numFmtId="1" fontId="24" fillId="0" borderId="40" xfId="0" applyNumberFormat="1" applyFont="1" applyBorder="1" applyAlignment="1">
      <alignment horizontal="center" vertical="center" wrapText="1"/>
    </xf>
    <xf numFmtId="164" fontId="24" fillId="0" borderId="41" xfId="0" applyNumberFormat="1" applyFont="1" applyBorder="1" applyAlignment="1">
      <alignment horizontal="center" vertical="center" wrapText="1"/>
    </xf>
    <xf numFmtId="164" fontId="24" fillId="0" borderId="42" xfId="0" applyNumberFormat="1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19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20" fillId="24" borderId="51" xfId="0" applyFont="1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0" fontId="0" fillId="24" borderId="53" xfId="0" applyFont="1" applyFill="1" applyBorder="1" applyAlignment="1">
      <alignment horizontal="center" vertical="center" wrapText="1"/>
    </xf>
    <xf numFmtId="0" fontId="0" fillId="24" borderId="54" xfId="0" applyFont="1" applyFill="1" applyBorder="1" applyAlignment="1">
      <alignment horizontal="center" vertical="center" wrapText="1"/>
    </xf>
    <xf numFmtId="0" fontId="20" fillId="24" borderId="55" xfId="0" applyFont="1" applyFill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7" sqref="I17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</cols>
  <sheetData>
    <row r="1" spans="1:129" ht="57.75" customHeight="1" thickBot="1">
      <c r="A1" s="57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</row>
    <row r="2" spans="1:129" ht="25.5" customHeight="1" thickBot="1">
      <c r="A2" s="59" t="s">
        <v>0</v>
      </c>
      <c r="B2" s="62" t="s">
        <v>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64"/>
      <c r="R2" s="64"/>
      <c r="S2" s="65" t="s">
        <v>21</v>
      </c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7"/>
      <c r="AL2" s="67"/>
      <c r="AM2" s="68"/>
      <c r="AN2" s="69" t="s">
        <v>20</v>
      </c>
      <c r="AO2" s="70"/>
      <c r="AP2" s="71"/>
      <c r="AQ2" s="71"/>
      <c r="AR2" s="72"/>
      <c r="AS2" s="69" t="s">
        <v>22</v>
      </c>
      <c r="AT2" s="89"/>
      <c r="AU2" s="90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ht="25.5" customHeight="1" thickBot="1">
      <c r="A3" s="60"/>
      <c r="B3" s="77" t="s">
        <v>2</v>
      </c>
      <c r="C3" s="78"/>
      <c r="D3" s="79"/>
      <c r="E3" s="80"/>
      <c r="F3" s="77" t="s">
        <v>3</v>
      </c>
      <c r="G3" s="78"/>
      <c r="H3" s="79"/>
      <c r="I3" s="80"/>
      <c r="J3" s="77" t="s">
        <v>4</v>
      </c>
      <c r="K3" s="78"/>
      <c r="L3" s="79"/>
      <c r="M3" s="80"/>
      <c r="N3" s="77" t="s">
        <v>5</v>
      </c>
      <c r="O3" s="81"/>
      <c r="P3" s="82"/>
      <c r="Q3" s="82"/>
      <c r="R3" s="83"/>
      <c r="S3" s="77" t="s">
        <v>6</v>
      </c>
      <c r="T3" s="81"/>
      <c r="U3" s="82"/>
      <c r="V3" s="83"/>
      <c r="W3" s="88" t="s">
        <v>7</v>
      </c>
      <c r="X3" s="85"/>
      <c r="Y3" s="86"/>
      <c r="Z3" s="86"/>
      <c r="AA3" s="84" t="s">
        <v>8</v>
      </c>
      <c r="AB3" s="85"/>
      <c r="AC3" s="86"/>
      <c r="AD3" s="87"/>
      <c r="AE3" s="84" t="s">
        <v>19</v>
      </c>
      <c r="AF3" s="85"/>
      <c r="AG3" s="86"/>
      <c r="AH3" s="87"/>
      <c r="AI3" s="77" t="s">
        <v>5</v>
      </c>
      <c r="AJ3" s="81"/>
      <c r="AK3" s="82"/>
      <c r="AL3" s="82"/>
      <c r="AM3" s="83"/>
      <c r="AN3" s="73"/>
      <c r="AO3" s="74"/>
      <c r="AP3" s="75"/>
      <c r="AQ3" s="75"/>
      <c r="AR3" s="76"/>
      <c r="AS3" s="91"/>
      <c r="AT3" s="92"/>
      <c r="AU3" s="9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</row>
    <row r="4" spans="1:129" ht="69" customHeight="1" thickBot="1">
      <c r="A4" s="61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24</v>
      </c>
      <c r="AT4" s="5" t="s">
        <v>25</v>
      </c>
      <c r="AU4" s="34" t="s">
        <v>23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</row>
    <row r="5" spans="1:129" ht="46.5" customHeight="1">
      <c r="A5" s="25" t="s">
        <v>15</v>
      </c>
      <c r="B5" s="10"/>
      <c r="C5" s="11"/>
      <c r="D5" s="28"/>
      <c r="E5" s="29"/>
      <c r="F5" s="14"/>
      <c r="G5" s="11"/>
      <c r="H5" s="28"/>
      <c r="I5" s="29"/>
      <c r="J5" s="10">
        <v>440</v>
      </c>
      <c r="K5" s="11">
        <v>298</v>
      </c>
      <c r="L5" s="28">
        <v>1028.6</v>
      </c>
      <c r="M5" s="31">
        <f>L5/K5*10</f>
        <v>34.516778523489926</v>
      </c>
      <c r="N5" s="10">
        <f aca="true" t="shared" si="0" ref="N5:O8">B5+F5+J5</f>
        <v>440</v>
      </c>
      <c r="O5" s="11">
        <f t="shared" si="0"/>
        <v>298</v>
      </c>
      <c r="P5" s="12">
        <f>O5/N5*100</f>
        <v>67.72727272727272</v>
      </c>
      <c r="Q5" s="28">
        <f>D5+H5+L5</f>
        <v>1028.6</v>
      </c>
      <c r="R5" s="29">
        <f>Q5/O5*10</f>
        <v>34.516778523489926</v>
      </c>
      <c r="S5" s="10">
        <v>184</v>
      </c>
      <c r="T5" s="11"/>
      <c r="U5" s="28"/>
      <c r="V5" s="29" t="e">
        <f>U5/T5*10</f>
        <v>#DIV/0!</v>
      </c>
      <c r="W5" s="14">
        <v>706</v>
      </c>
      <c r="X5" s="11">
        <v>706</v>
      </c>
      <c r="Y5" s="28">
        <v>1503.2</v>
      </c>
      <c r="Z5" s="28">
        <f>Y5/X5*10</f>
        <v>21.291784702549577</v>
      </c>
      <c r="AA5" s="10">
        <v>529</v>
      </c>
      <c r="AB5" s="11">
        <v>90</v>
      </c>
      <c r="AC5" s="28">
        <v>220</v>
      </c>
      <c r="AD5" s="31">
        <f>AC5/AB5*10</f>
        <v>24.444444444444446</v>
      </c>
      <c r="AE5" s="10">
        <v>5</v>
      </c>
      <c r="AF5" s="11"/>
      <c r="AG5" s="12"/>
      <c r="AH5" s="13"/>
      <c r="AI5" s="10">
        <f aca="true" t="shared" si="1" ref="AI5:AJ9">S5+W5+AA5+AE5</f>
        <v>1424</v>
      </c>
      <c r="AJ5" s="11">
        <f t="shared" si="1"/>
        <v>796</v>
      </c>
      <c r="AK5" s="12">
        <f>AJ5/AI5*100</f>
        <v>55.89887640449438</v>
      </c>
      <c r="AL5" s="28">
        <f>U5+Y5+AC5+AG5</f>
        <v>1723.2</v>
      </c>
      <c r="AM5" s="29">
        <f>AL5/AJ5*10</f>
        <v>21.64824120603015</v>
      </c>
      <c r="AN5" s="10">
        <f aca="true" t="shared" si="2" ref="AN5:AO9">N5+AI5</f>
        <v>1864</v>
      </c>
      <c r="AO5" s="11">
        <f t="shared" si="2"/>
        <v>1094</v>
      </c>
      <c r="AP5" s="12">
        <f>AO5/AN5*100</f>
        <v>58.690987124463526</v>
      </c>
      <c r="AQ5" s="28">
        <f>Q5+AL5</f>
        <v>2751.8</v>
      </c>
      <c r="AR5" s="29">
        <f>AQ5/AO5*10</f>
        <v>25.153564899451556</v>
      </c>
      <c r="AS5" s="10">
        <v>3</v>
      </c>
      <c r="AT5" s="11">
        <v>3</v>
      </c>
      <c r="AU5" s="35">
        <v>3</v>
      </c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</row>
    <row r="6" spans="1:129" ht="46.5" customHeight="1">
      <c r="A6" s="26" t="s">
        <v>16</v>
      </c>
      <c r="B6" s="16">
        <v>25</v>
      </c>
      <c r="C6" s="17">
        <v>25</v>
      </c>
      <c r="D6" s="30">
        <v>95.6</v>
      </c>
      <c r="E6" s="33">
        <f>D6/C6*10</f>
        <v>38.239999999999995</v>
      </c>
      <c r="F6" s="19"/>
      <c r="G6" s="17"/>
      <c r="H6" s="30"/>
      <c r="I6" s="31"/>
      <c r="J6" s="16">
        <v>900</v>
      </c>
      <c r="K6" s="17">
        <v>900</v>
      </c>
      <c r="L6" s="30">
        <v>2340</v>
      </c>
      <c r="M6" s="31">
        <f>L6/K6*10</f>
        <v>26</v>
      </c>
      <c r="N6" s="10">
        <f t="shared" si="0"/>
        <v>925</v>
      </c>
      <c r="O6" s="11">
        <f t="shared" si="0"/>
        <v>925</v>
      </c>
      <c r="P6" s="12">
        <f>O6/N6*100</f>
        <v>100</v>
      </c>
      <c r="Q6" s="28">
        <f>D6+H6+L6</f>
        <v>2435.6</v>
      </c>
      <c r="R6" s="29">
        <f>Q6/O6*10</f>
        <v>26.33081081081081</v>
      </c>
      <c r="S6" s="16">
        <v>200</v>
      </c>
      <c r="T6" s="17"/>
      <c r="U6" s="30"/>
      <c r="V6" s="29" t="e">
        <f>U6/T6*10</f>
        <v>#DIV/0!</v>
      </c>
      <c r="W6" s="19">
        <v>550</v>
      </c>
      <c r="X6" s="17">
        <v>550</v>
      </c>
      <c r="Y6" s="30">
        <v>1360</v>
      </c>
      <c r="Z6" s="28">
        <f>Y6/X6*10</f>
        <v>24.727272727272727</v>
      </c>
      <c r="AA6" s="16">
        <v>450</v>
      </c>
      <c r="AB6" s="17">
        <v>310</v>
      </c>
      <c r="AC6" s="30">
        <v>802</v>
      </c>
      <c r="AD6" s="31">
        <f>AC6/AB6*10</f>
        <v>25.87096774193548</v>
      </c>
      <c r="AE6" s="16"/>
      <c r="AF6" s="17"/>
      <c r="AG6" s="18"/>
      <c r="AH6" s="13"/>
      <c r="AI6" s="10">
        <f t="shared" si="1"/>
        <v>1200</v>
      </c>
      <c r="AJ6" s="11">
        <f t="shared" si="1"/>
        <v>860</v>
      </c>
      <c r="AK6" s="12">
        <f>AJ6/AI6*100</f>
        <v>71.66666666666667</v>
      </c>
      <c r="AL6" s="28">
        <f>U6+Y6+AC6+AG6</f>
        <v>2162</v>
      </c>
      <c r="AM6" s="29">
        <f>AL6/AJ6*10</f>
        <v>25.139534883720927</v>
      </c>
      <c r="AN6" s="10">
        <f t="shared" si="2"/>
        <v>2125</v>
      </c>
      <c r="AO6" s="11">
        <f t="shared" si="2"/>
        <v>1785</v>
      </c>
      <c r="AP6" s="12">
        <f>AO6/AN6*100</f>
        <v>84</v>
      </c>
      <c r="AQ6" s="28">
        <f>Q6+AL6</f>
        <v>4597.6</v>
      </c>
      <c r="AR6" s="29">
        <f>AQ6/AO6*10</f>
        <v>25.75686274509804</v>
      </c>
      <c r="AS6" s="10">
        <v>3</v>
      </c>
      <c r="AT6" s="17">
        <v>2</v>
      </c>
      <c r="AU6" s="35">
        <v>2</v>
      </c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</row>
    <row r="7" spans="1:129" ht="46.5" customHeight="1">
      <c r="A7" s="26" t="s">
        <v>17</v>
      </c>
      <c r="B7" s="16">
        <v>30</v>
      </c>
      <c r="C7" s="17"/>
      <c r="D7" s="30"/>
      <c r="E7" s="31" t="e">
        <f>D7/C7*10</f>
        <v>#DIV/0!</v>
      </c>
      <c r="F7" s="19">
        <v>30</v>
      </c>
      <c r="G7" s="17">
        <v>37</v>
      </c>
      <c r="H7" s="30">
        <v>93.2</v>
      </c>
      <c r="I7" s="31">
        <f>H7/G7*10</f>
        <v>25.18918918918919</v>
      </c>
      <c r="J7" s="16">
        <v>35</v>
      </c>
      <c r="K7" s="17">
        <v>30</v>
      </c>
      <c r="L7" s="30">
        <v>95</v>
      </c>
      <c r="M7" s="31">
        <f>L7/K7*10</f>
        <v>31.666666666666664</v>
      </c>
      <c r="N7" s="10">
        <f t="shared" si="0"/>
        <v>95</v>
      </c>
      <c r="O7" s="11">
        <f t="shared" si="0"/>
        <v>67</v>
      </c>
      <c r="P7" s="12">
        <f>O7/N7*100</f>
        <v>70.52631578947368</v>
      </c>
      <c r="Q7" s="28">
        <f>D7+H7+L7</f>
        <v>188.2</v>
      </c>
      <c r="R7" s="29">
        <f>Q7/O7*10</f>
        <v>28.089552238805968</v>
      </c>
      <c r="S7" s="16"/>
      <c r="T7" s="17"/>
      <c r="U7" s="30"/>
      <c r="V7" s="29"/>
      <c r="W7" s="19">
        <v>508</v>
      </c>
      <c r="X7" s="17">
        <v>360</v>
      </c>
      <c r="Y7" s="30">
        <v>1459</v>
      </c>
      <c r="Z7" s="28">
        <f>Y7/X7*10</f>
        <v>40.52777777777778</v>
      </c>
      <c r="AA7" s="16"/>
      <c r="AB7" s="17"/>
      <c r="AC7" s="30"/>
      <c r="AD7" s="31"/>
      <c r="AE7" s="16"/>
      <c r="AF7" s="17"/>
      <c r="AG7" s="18"/>
      <c r="AH7" s="13"/>
      <c r="AI7" s="10">
        <f t="shared" si="1"/>
        <v>508</v>
      </c>
      <c r="AJ7" s="11">
        <f t="shared" si="1"/>
        <v>360</v>
      </c>
      <c r="AK7" s="12">
        <f>AJ7/AI7*100</f>
        <v>70.86614173228347</v>
      </c>
      <c r="AL7" s="28">
        <f>U7+Y7+AC7+AG7</f>
        <v>1459</v>
      </c>
      <c r="AM7" s="29">
        <f>AL7/AJ7*10</f>
        <v>40.52777777777778</v>
      </c>
      <c r="AN7" s="10">
        <f t="shared" si="2"/>
        <v>603</v>
      </c>
      <c r="AO7" s="11">
        <f t="shared" si="2"/>
        <v>427</v>
      </c>
      <c r="AP7" s="12">
        <f>AO7/AN7*100</f>
        <v>70.81260364842454</v>
      </c>
      <c r="AQ7" s="28">
        <f>Q7+AL7</f>
        <v>1647.2</v>
      </c>
      <c r="AR7" s="29">
        <f>AQ7/AO7*10</f>
        <v>38.576112412177984</v>
      </c>
      <c r="AS7" s="10">
        <v>3</v>
      </c>
      <c r="AT7" s="17">
        <v>2</v>
      </c>
      <c r="AU7" s="35">
        <v>2</v>
      </c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</row>
    <row r="8" spans="1:129" ht="46.5" customHeight="1" thickBot="1">
      <c r="A8" s="27" t="s">
        <v>18</v>
      </c>
      <c r="B8" s="53"/>
      <c r="C8" s="54">
        <v>46</v>
      </c>
      <c r="D8" s="55">
        <v>138</v>
      </c>
      <c r="E8" s="56">
        <f>D8/C8*10</f>
        <v>30</v>
      </c>
      <c r="F8" s="24"/>
      <c r="G8" s="21"/>
      <c r="H8" s="32"/>
      <c r="I8" s="49"/>
      <c r="J8" s="20"/>
      <c r="K8" s="21"/>
      <c r="L8" s="32"/>
      <c r="M8" s="49"/>
      <c r="N8" s="20">
        <f t="shared" si="0"/>
        <v>0</v>
      </c>
      <c r="O8" s="21">
        <f t="shared" si="0"/>
        <v>46</v>
      </c>
      <c r="P8" s="12"/>
      <c r="Q8" s="28">
        <f>D8+H8+L8</f>
        <v>138</v>
      </c>
      <c r="R8" s="33">
        <f>Q8/O8*10</f>
        <v>30</v>
      </c>
      <c r="S8" s="20">
        <v>120</v>
      </c>
      <c r="T8" s="21">
        <v>115</v>
      </c>
      <c r="U8" s="32">
        <v>221</v>
      </c>
      <c r="V8" s="33">
        <f>U8/T8*10</f>
        <v>19.217391304347828</v>
      </c>
      <c r="W8" s="24"/>
      <c r="X8" s="21"/>
      <c r="Y8" s="32"/>
      <c r="Z8" s="32"/>
      <c r="AA8" s="20">
        <v>180</v>
      </c>
      <c r="AB8" s="21">
        <v>20</v>
      </c>
      <c r="AC8" s="32">
        <v>52</v>
      </c>
      <c r="AD8" s="49">
        <f>AC8/AB8*10</f>
        <v>26</v>
      </c>
      <c r="AE8" s="20"/>
      <c r="AF8" s="21"/>
      <c r="AG8" s="22"/>
      <c r="AH8" s="23"/>
      <c r="AI8" s="20">
        <f t="shared" si="1"/>
        <v>300</v>
      </c>
      <c r="AJ8" s="21">
        <f t="shared" si="1"/>
        <v>135</v>
      </c>
      <c r="AK8" s="22">
        <f>AJ8/AI8*100</f>
        <v>45</v>
      </c>
      <c r="AL8" s="32">
        <f>U8+Y8+AC8+AG8</f>
        <v>273</v>
      </c>
      <c r="AM8" s="33">
        <f>AL8/AJ8*10</f>
        <v>20.22222222222222</v>
      </c>
      <c r="AN8" s="20">
        <f t="shared" si="2"/>
        <v>300</v>
      </c>
      <c r="AO8" s="21">
        <f t="shared" si="2"/>
        <v>181</v>
      </c>
      <c r="AP8" s="22">
        <f>AO8/AN8*100</f>
        <v>60.333333333333336</v>
      </c>
      <c r="AQ8" s="32">
        <f>Q8+AL8</f>
        <v>411</v>
      </c>
      <c r="AR8" s="33">
        <f>AQ8/AO8*10</f>
        <v>22.70718232044199</v>
      </c>
      <c r="AS8" s="20">
        <v>1</v>
      </c>
      <c r="AT8" s="37">
        <v>1</v>
      </c>
      <c r="AU8" s="36">
        <v>1</v>
      </c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</row>
    <row r="9" spans="1:129" s="48" customFormat="1" ht="44.25" customHeight="1" thickBot="1">
      <c r="A9" s="38" t="s">
        <v>1</v>
      </c>
      <c r="B9" s="39">
        <f>SUM(B5:B8)</f>
        <v>55</v>
      </c>
      <c r="C9" s="51">
        <f>SUM(C5:C8)</f>
        <v>71</v>
      </c>
      <c r="D9" s="40">
        <f>SUM(D5:D8)</f>
        <v>233.6</v>
      </c>
      <c r="E9" s="44">
        <f>D9/C9*10</f>
        <v>32.901408450704224</v>
      </c>
      <c r="F9" s="39">
        <f>SUM(F5:F8)</f>
        <v>30</v>
      </c>
      <c r="G9" s="51">
        <f>SUM(G5:G8)</f>
        <v>37</v>
      </c>
      <c r="H9" s="40">
        <f>SUM(H5:H8)</f>
        <v>93.2</v>
      </c>
      <c r="I9" s="44">
        <f>H9/G9*10</f>
        <v>25.18918918918919</v>
      </c>
      <c r="J9" s="39">
        <f>SUM(J5:J8)</f>
        <v>1375</v>
      </c>
      <c r="K9" s="51">
        <f>SUM(K5:K8)</f>
        <v>1228</v>
      </c>
      <c r="L9" s="40">
        <f>SUM(L5:L8)</f>
        <v>3463.6</v>
      </c>
      <c r="M9" s="44">
        <f>L9/K9*10</f>
        <v>28.205211726384363</v>
      </c>
      <c r="N9" s="40">
        <f>SUM(N5:N8)</f>
        <v>1460</v>
      </c>
      <c r="O9" s="51">
        <f>SUM(O5:O8)</f>
        <v>1336</v>
      </c>
      <c r="P9" s="42">
        <f>O9/N9*100</f>
        <v>91.5068493150685</v>
      </c>
      <c r="Q9" s="43">
        <f>SUM(Q5:Q8)</f>
        <v>3790.3999999999996</v>
      </c>
      <c r="R9" s="44">
        <f>Q9/O9*10</f>
        <v>28.371257485029936</v>
      </c>
      <c r="S9" s="39">
        <f>SUM(S5:S8)</f>
        <v>504</v>
      </c>
      <c r="T9" s="51">
        <f>SUM(T5:T8)</f>
        <v>115</v>
      </c>
      <c r="U9" s="50">
        <f>SUM(U5:U8)</f>
        <v>221</v>
      </c>
      <c r="V9" s="44">
        <f>U9/T9*10</f>
        <v>19.217391304347828</v>
      </c>
      <c r="W9" s="39">
        <f>SUM(W5:W8)</f>
        <v>1764</v>
      </c>
      <c r="X9" s="51">
        <f>SUM(X5:X8)</f>
        <v>1616</v>
      </c>
      <c r="Y9" s="50">
        <f>SUM(Y5:Y8)</f>
        <v>4322.2</v>
      </c>
      <c r="Z9" s="44">
        <f>Y9/X9*10</f>
        <v>26.746287128712872</v>
      </c>
      <c r="AA9" s="39">
        <f>SUM(AA5:AA8)</f>
        <v>1159</v>
      </c>
      <c r="AB9" s="51">
        <f>SUM(AB5:AB8)</f>
        <v>420</v>
      </c>
      <c r="AC9" s="50">
        <f>SUM(AC5:AC8)</f>
        <v>1074</v>
      </c>
      <c r="AD9" s="44">
        <f>AC9/AB9*10</f>
        <v>25.57142857142857</v>
      </c>
      <c r="AE9" s="45">
        <f>SUM(AE5:AE8)</f>
        <v>5</v>
      </c>
      <c r="AF9" s="40">
        <f>SUM(AF5:AF8)</f>
        <v>0</v>
      </c>
      <c r="AG9" s="40">
        <f>SUM(AG5:AG8)</f>
        <v>0</v>
      </c>
      <c r="AH9" s="41"/>
      <c r="AI9" s="39">
        <f t="shared" si="1"/>
        <v>3432</v>
      </c>
      <c r="AJ9" s="51">
        <f t="shared" si="1"/>
        <v>2151</v>
      </c>
      <c r="AK9" s="42">
        <f>AJ9/AI9*100</f>
        <v>62.67482517482518</v>
      </c>
      <c r="AL9" s="43">
        <f>U9+Y9+AC9+AG9</f>
        <v>5617.2</v>
      </c>
      <c r="AM9" s="44">
        <f>AL9/AJ9*10</f>
        <v>26.11436541143654</v>
      </c>
      <c r="AN9" s="39">
        <f t="shared" si="2"/>
        <v>4892</v>
      </c>
      <c r="AO9" s="51">
        <f t="shared" si="2"/>
        <v>3487</v>
      </c>
      <c r="AP9" s="42">
        <f>AO9/AN9*100</f>
        <v>71.27964022894521</v>
      </c>
      <c r="AQ9" s="43">
        <f>Q9+AL9</f>
        <v>9407.599999999999</v>
      </c>
      <c r="AR9" s="43">
        <f>AQ9/AO9*10</f>
        <v>26.97906509893891</v>
      </c>
      <c r="AS9" s="39">
        <f>SUM(AS5:AS8)</f>
        <v>10</v>
      </c>
      <c r="AT9" s="40">
        <f>SUM(AT5:AT8)</f>
        <v>8</v>
      </c>
      <c r="AU9" s="46">
        <f>SUM(AU5:AU8)</f>
        <v>8</v>
      </c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</row>
    <row r="10" ht="12.75">
      <c r="O10" s="52"/>
    </row>
  </sheetData>
  <sheetProtection/>
  <mergeCells count="15">
    <mergeCell ref="AA3:AD3"/>
    <mergeCell ref="W3:Z3"/>
    <mergeCell ref="AS2:AU3"/>
    <mergeCell ref="AE3:AH3"/>
    <mergeCell ref="AI3:AM3"/>
    <mergeCell ref="A1:AU1"/>
    <mergeCell ref="A2:A4"/>
    <mergeCell ref="B2:R2"/>
    <mergeCell ref="S2:AM2"/>
    <mergeCell ref="AN2:AR3"/>
    <mergeCell ref="B3:E3"/>
    <mergeCell ref="F3:I3"/>
    <mergeCell ref="J3:M3"/>
    <mergeCell ref="N3:R3"/>
    <mergeCell ref="S3:V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2015-08-04T09:44:02Z</cp:lastPrinted>
  <dcterms:created xsi:type="dcterms:W3CDTF">2015-08-04T06:32:57Z</dcterms:created>
  <dcterms:modified xsi:type="dcterms:W3CDTF">2015-09-16T07:31:38Z</dcterms:modified>
  <cp:category/>
  <cp:version/>
  <cp:contentType/>
  <cp:contentStatus/>
</cp:coreProperties>
</file>