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1.09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<sst xmlns="http://schemas.openxmlformats.org/spreadsheetml/2006/main" count="163" uniqueCount="40">
  <si>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</si>
  <si>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</si>
  <si>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</si>
  <si>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</si>
  <si>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</si>
  <si>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</si>
  <si>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</si>
  <si>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</si>
  <si>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</si>
  <si>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</si>
  <si>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</si>
  <si>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</si>
  <si>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</si>
  <si>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</si>
  <si>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</si>
  <si>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</si>
  <si>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</si>
  <si>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</si>
  <si>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</si>
  <si>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</si>
  <si>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</si>
  <si>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</si>
  <si>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</si>
  <si>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</si>
  <si>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</si>
  <si>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</si>
  <si>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</si>
  <si>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</si>
  <si>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</si>
  <si>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</si>
  <si>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</si>
  <si>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</si>
  <si>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</si>
  <si>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</si>
  <si>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</si>
  <si>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</si>
  <si>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</si>
  <si>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</si>
  <si>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</si>
  <si>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21.09.2015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</si>
</sst>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72" fontId="0" fillId="32" borderId="18" xfId="0" applyNumberFormat="1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172" fontId="0" fillId="32" borderId="24" xfId="0" applyNumberFormat="1" applyFill="1" applyBorder="1" applyAlignment="1">
      <alignment horizontal="center" vertical="center" wrapText="1"/>
    </xf>
    <xf numFmtId="172" fontId="0" fillId="32" borderId="23" xfId="0" applyNumberForma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2" fontId="0" fillId="32" borderId="31" xfId="0" applyNumberFormat="1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horizontal="center" vertical="center" wrapText="1"/>
    </xf>
    <xf numFmtId="172" fontId="8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 wrapText="1"/>
    </xf>
    <xf numFmtId="172" fontId="5" fillId="32" borderId="18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72" fontId="5" fillId="32" borderId="24" xfId="0" applyNumberFormat="1" applyFont="1" applyFill="1" applyBorder="1" applyAlignment="1">
      <alignment horizontal="center" vertical="center" wrapText="1"/>
    </xf>
    <xf numFmtId="172" fontId="5" fillId="32" borderId="23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72" fontId="5" fillId="0" borderId="42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72" fontId="5" fillId="0" borderId="43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72" fontId="5" fillId="0" borderId="3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72" fontId="5" fillId="0" borderId="34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57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0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131"/>
      <c r="W1" s="131"/>
    </row>
    <row r="2" spans="1:25" ht="42.75" customHeight="1" thickBot="1">
      <c r="A2" s="136" t="s">
        <v>1</v>
      </c>
      <c r="B2" s="150" t="s">
        <v>2</v>
      </c>
      <c r="C2" s="151"/>
      <c r="D2" s="152"/>
      <c r="E2" s="132" t="s">
        <v>4</v>
      </c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36" t="s">
        <v>22</v>
      </c>
      <c r="V2" s="136" t="s">
        <v>8</v>
      </c>
      <c r="W2" s="139" t="s">
        <v>9</v>
      </c>
      <c r="X2" s="146" t="s">
        <v>19</v>
      </c>
      <c r="Y2" s="147"/>
    </row>
    <row r="3" spans="1:25" ht="42.75" customHeight="1" thickBot="1">
      <c r="A3" s="137"/>
      <c r="B3" s="153"/>
      <c r="C3" s="131"/>
      <c r="D3" s="154"/>
      <c r="E3" s="142" t="s">
        <v>3</v>
      </c>
      <c r="F3" s="143"/>
      <c r="G3" s="144"/>
      <c r="H3" s="145"/>
      <c r="I3" s="142" t="s">
        <v>5</v>
      </c>
      <c r="J3" s="143"/>
      <c r="K3" s="144"/>
      <c r="L3" s="145"/>
      <c r="M3" s="142" t="s">
        <v>6</v>
      </c>
      <c r="N3" s="143"/>
      <c r="O3" s="144"/>
      <c r="P3" s="145"/>
      <c r="Q3" s="142" t="s">
        <v>7</v>
      </c>
      <c r="R3" s="143"/>
      <c r="S3" s="144"/>
      <c r="T3" s="145"/>
      <c r="U3" s="137"/>
      <c r="V3" s="137"/>
      <c r="W3" s="140"/>
      <c r="X3" s="148"/>
      <c r="Y3" s="149"/>
    </row>
    <row r="4" spans="1:25" ht="42.75" customHeight="1" thickBot="1">
      <c r="A4" s="138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8"/>
      <c r="V4" s="138"/>
      <c r="W4" s="141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0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131"/>
      <c r="W1" s="131"/>
    </row>
    <row r="2" spans="1:25" ht="42.75" customHeight="1" thickBot="1">
      <c r="A2" s="136" t="s">
        <v>1</v>
      </c>
      <c r="B2" s="150" t="s">
        <v>2</v>
      </c>
      <c r="C2" s="151"/>
      <c r="D2" s="152"/>
      <c r="E2" s="132" t="s">
        <v>4</v>
      </c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36" t="s">
        <v>22</v>
      </c>
      <c r="V2" s="136" t="s">
        <v>8</v>
      </c>
      <c r="W2" s="139" t="s">
        <v>9</v>
      </c>
      <c r="X2" s="146" t="s">
        <v>19</v>
      </c>
      <c r="Y2" s="147"/>
    </row>
    <row r="3" spans="1:25" ht="42.75" customHeight="1" thickBot="1">
      <c r="A3" s="137"/>
      <c r="B3" s="153"/>
      <c r="C3" s="131"/>
      <c r="D3" s="154"/>
      <c r="E3" s="142" t="s">
        <v>3</v>
      </c>
      <c r="F3" s="143"/>
      <c r="G3" s="144"/>
      <c r="H3" s="145"/>
      <c r="I3" s="142" t="s">
        <v>5</v>
      </c>
      <c r="J3" s="143"/>
      <c r="K3" s="144"/>
      <c r="L3" s="145"/>
      <c r="M3" s="142" t="s">
        <v>6</v>
      </c>
      <c r="N3" s="143"/>
      <c r="O3" s="144"/>
      <c r="P3" s="145"/>
      <c r="Q3" s="142" t="s">
        <v>7</v>
      </c>
      <c r="R3" s="143"/>
      <c r="S3" s="144"/>
      <c r="T3" s="145"/>
      <c r="U3" s="137"/>
      <c r="V3" s="137"/>
      <c r="W3" s="140"/>
      <c r="X3" s="148"/>
      <c r="Y3" s="149"/>
    </row>
    <row r="4" spans="1:25" ht="42.75" customHeight="1" thickBot="1">
      <c r="A4" s="138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8"/>
      <c r="V4" s="138"/>
      <c r="W4" s="141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131"/>
      <c r="W1" s="131"/>
    </row>
    <row r="2" spans="1:25" ht="42.75" customHeight="1" thickBot="1">
      <c r="A2" s="136" t="s">
        <v>1</v>
      </c>
      <c r="B2" s="150" t="s">
        <v>2</v>
      </c>
      <c r="C2" s="151"/>
      <c r="D2" s="152"/>
      <c r="E2" s="132" t="s">
        <v>4</v>
      </c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36" t="s">
        <v>22</v>
      </c>
      <c r="V2" s="136" t="s">
        <v>8</v>
      </c>
      <c r="W2" s="139" t="s">
        <v>9</v>
      </c>
      <c r="X2" s="146" t="s">
        <v>19</v>
      </c>
      <c r="Y2" s="147"/>
    </row>
    <row r="3" spans="1:25" ht="42.75" customHeight="1" thickBot="1">
      <c r="A3" s="137"/>
      <c r="B3" s="153"/>
      <c r="C3" s="131"/>
      <c r="D3" s="154"/>
      <c r="E3" s="142" t="s">
        <v>3</v>
      </c>
      <c r="F3" s="143"/>
      <c r="G3" s="144"/>
      <c r="H3" s="145"/>
      <c r="I3" s="142" t="s">
        <v>5</v>
      </c>
      <c r="J3" s="143"/>
      <c r="K3" s="144"/>
      <c r="L3" s="145"/>
      <c r="M3" s="142" t="s">
        <v>6</v>
      </c>
      <c r="N3" s="143"/>
      <c r="O3" s="144"/>
      <c r="P3" s="145"/>
      <c r="Q3" s="142" t="s">
        <v>7</v>
      </c>
      <c r="R3" s="143"/>
      <c r="S3" s="144"/>
      <c r="T3" s="145"/>
      <c r="U3" s="137"/>
      <c r="V3" s="137"/>
      <c r="W3" s="140"/>
      <c r="X3" s="148"/>
      <c r="Y3" s="149"/>
    </row>
    <row r="4" spans="1:25" ht="42.75" customHeight="1" thickBot="1">
      <c r="A4" s="138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8"/>
      <c r="V4" s="138"/>
      <c r="W4" s="141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2" sqref="AC2:AC4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1"/>
      <c r="AB1" s="131"/>
      <c r="AC1" s="131"/>
      <c r="AD1" s="131"/>
      <c r="AE1" s="131"/>
    </row>
    <row r="2" spans="1:31" ht="42.75" customHeight="1" thickBot="1">
      <c r="A2" s="168" t="s">
        <v>1</v>
      </c>
      <c r="B2" s="171" t="s">
        <v>2</v>
      </c>
      <c r="C2" s="172"/>
      <c r="D2" s="173"/>
      <c r="E2" s="155" t="s">
        <v>34</v>
      </c>
      <c r="F2" s="156"/>
      <c r="G2" s="156"/>
      <c r="H2" s="156"/>
      <c r="I2" s="157"/>
      <c r="J2" s="161" t="s">
        <v>4</v>
      </c>
      <c r="K2" s="162"/>
      <c r="L2" s="162"/>
      <c r="M2" s="162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5" t="s">
        <v>28</v>
      </c>
      <c r="AA2" s="136" t="s">
        <v>29</v>
      </c>
      <c r="AB2" s="136" t="s">
        <v>8</v>
      </c>
      <c r="AC2" s="136" t="s">
        <v>30</v>
      </c>
      <c r="AD2" s="171" t="s">
        <v>33</v>
      </c>
      <c r="AE2" s="173"/>
    </row>
    <row r="3" spans="1:31" ht="42.75" customHeight="1" thickBot="1">
      <c r="A3" s="169"/>
      <c r="B3" s="174"/>
      <c r="C3" s="175"/>
      <c r="D3" s="176"/>
      <c r="E3" s="158"/>
      <c r="F3" s="159"/>
      <c r="G3" s="159"/>
      <c r="H3" s="159"/>
      <c r="I3" s="160"/>
      <c r="J3" s="161" t="s">
        <v>3</v>
      </c>
      <c r="K3" s="162"/>
      <c r="L3" s="162"/>
      <c r="M3" s="179"/>
      <c r="N3" s="180" t="s">
        <v>5</v>
      </c>
      <c r="O3" s="181"/>
      <c r="P3" s="182"/>
      <c r="Q3" s="183"/>
      <c r="R3" s="180" t="s">
        <v>6</v>
      </c>
      <c r="S3" s="181"/>
      <c r="T3" s="182"/>
      <c r="U3" s="183"/>
      <c r="V3" s="180" t="s">
        <v>7</v>
      </c>
      <c r="W3" s="181"/>
      <c r="X3" s="182"/>
      <c r="Y3" s="183"/>
      <c r="Z3" s="166"/>
      <c r="AA3" s="137"/>
      <c r="AB3" s="137"/>
      <c r="AC3" s="137"/>
      <c r="AD3" s="177"/>
      <c r="AE3" s="178"/>
    </row>
    <row r="4" spans="1:31" ht="42.75" customHeight="1" thickBot="1">
      <c r="A4" s="170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67"/>
      <c r="AA4" s="138"/>
      <c r="AB4" s="138"/>
      <c r="AC4" s="138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/>
      <c r="G5" s="117">
        <f>F5*100/E5</f>
        <v>0</v>
      </c>
      <c r="H5" s="118"/>
      <c r="I5" s="119" t="e">
        <f>H5/F5*10</f>
        <v>#DIV/0!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7935</v>
      </c>
      <c r="T5" s="67">
        <f aca="true" t="shared" si="5" ref="T5:T10">S5/R5*100</f>
        <v>146.94444444444446</v>
      </c>
      <c r="U5" s="64">
        <f aca="true" t="shared" si="6" ref="U5:U10">S5*0.18</f>
        <v>1428.3</v>
      </c>
      <c r="V5" s="65"/>
      <c r="W5" s="66"/>
      <c r="X5" s="67"/>
      <c r="Y5" s="64"/>
      <c r="Z5" s="68">
        <f aca="true" t="shared" si="7" ref="Z5:Z10">(K5+O5+S5+W5)/(J5+N5+R5+V5)*100</f>
        <v>139.28525517418691</v>
      </c>
      <c r="AA5" s="68">
        <f>M5+Q5+U5+Y5</f>
        <v>5996.400000000001</v>
      </c>
      <c r="AB5" s="69">
        <v>1646</v>
      </c>
      <c r="AC5" s="70">
        <f>AA5/AB5*10</f>
        <v>36.430133657351156</v>
      </c>
      <c r="AD5" s="65">
        <v>323</v>
      </c>
      <c r="AE5" s="64">
        <f aca="true" t="shared" si="8" ref="AE5:AE10">AD5*0.22</f>
        <v>71.06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/>
      <c r="G6" s="120">
        <f>F6*100/E6</f>
        <v>0</v>
      </c>
      <c r="H6" s="121"/>
      <c r="I6" s="122" t="e">
        <f>H6/F6*10</f>
        <v>#DIV/0!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4600</v>
      </c>
      <c r="T6" s="67">
        <f t="shared" si="5"/>
        <v>55.25525525525525</v>
      </c>
      <c r="U6" s="64">
        <f t="shared" si="6"/>
        <v>828</v>
      </c>
      <c r="V6" s="72"/>
      <c r="W6" s="73"/>
      <c r="X6" s="67"/>
      <c r="Y6" s="64"/>
      <c r="Z6" s="68">
        <f t="shared" si="7"/>
        <v>95.27548209366391</v>
      </c>
      <c r="AA6" s="68">
        <f>M6+Q6+U6+Y6</f>
        <v>6193.27</v>
      </c>
      <c r="AB6" s="74">
        <v>2000</v>
      </c>
      <c r="AC6" s="70">
        <f>AA6/AB6*10</f>
        <v>30.96635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2559</v>
      </c>
      <c r="D8" s="64">
        <f t="shared" si="0"/>
        <v>63.975</v>
      </c>
      <c r="E8" s="72">
        <v>547</v>
      </c>
      <c r="F8" s="73">
        <v>161</v>
      </c>
      <c r="G8" s="120">
        <f>F8*100/E8</f>
        <v>29.43327239488117</v>
      </c>
      <c r="H8" s="121">
        <v>4890</v>
      </c>
      <c r="I8" s="122">
        <f>H8/F8*10</f>
        <v>303.72670807453414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7701</v>
      </c>
      <c r="T8" s="67">
        <f t="shared" si="5"/>
        <v>73.0298719772404</v>
      </c>
      <c r="U8" s="64">
        <f t="shared" si="6"/>
        <v>1386.1799999999998</v>
      </c>
      <c r="V8" s="72">
        <v>300</v>
      </c>
      <c r="W8" s="73">
        <v>285</v>
      </c>
      <c r="X8" s="67">
        <f>W8/V8*100</f>
        <v>95</v>
      </c>
      <c r="Y8" s="64">
        <f>W8*0.85</f>
        <v>242.25</v>
      </c>
      <c r="Z8" s="68">
        <f t="shared" si="7"/>
        <v>82.78757763975155</v>
      </c>
      <c r="AA8" s="68">
        <f>M8+Q8+U8+Y8</f>
        <v>4471.639999999999</v>
      </c>
      <c r="AB8" s="74">
        <v>1961</v>
      </c>
      <c r="AC8" s="70">
        <f>AA8/AB8*10</f>
        <v>22.80285568587455</v>
      </c>
      <c r="AD8" s="72">
        <v>380</v>
      </c>
      <c r="AE8" s="64">
        <f t="shared" si="8"/>
        <v>83.6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219</v>
      </c>
      <c r="AE9" s="76">
        <f t="shared" si="8"/>
        <v>48.18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11877</v>
      </c>
      <c r="D10" s="92">
        <f t="shared" si="0"/>
        <v>78.13815789473684</v>
      </c>
      <c r="E10" s="90">
        <f>SUM(E5:E9)</f>
        <v>1019</v>
      </c>
      <c r="F10" s="91">
        <f>SUM(F5:F9)</f>
        <v>161</v>
      </c>
      <c r="G10" s="99">
        <f>F10*100/E10</f>
        <v>15.799803729146221</v>
      </c>
      <c r="H10" s="126">
        <f>SUM(H7:H9)</f>
        <v>4890</v>
      </c>
      <c r="I10" s="127">
        <f>H10/F10*10</f>
        <v>303.72670807453414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31251</v>
      </c>
      <c r="T10" s="93">
        <f t="shared" si="5"/>
        <v>90.13844822613211</v>
      </c>
      <c r="U10" s="92">
        <f t="shared" si="6"/>
        <v>5625.179999999999</v>
      </c>
      <c r="V10" s="90">
        <f>SUM(V5:V9)</f>
        <v>300</v>
      </c>
      <c r="W10" s="101">
        <f>SUM(W8:W9)</f>
        <v>285</v>
      </c>
      <c r="X10" s="93">
        <f>SUM(X8:X9)</f>
        <v>95</v>
      </c>
      <c r="Y10" s="92">
        <f>W10*0.85</f>
        <v>242.25</v>
      </c>
      <c r="Z10" s="94">
        <f t="shared" si="7"/>
        <v>100.97301963040948</v>
      </c>
      <c r="AA10" s="96">
        <f>SUM(AA5:AA9)</f>
        <v>21035.69</v>
      </c>
      <c r="AB10" s="100">
        <f>SUM(AB5:AB9)</f>
        <v>6537</v>
      </c>
      <c r="AC10" s="128">
        <f>AA10/AB10*10</f>
        <v>32.17942481260517</v>
      </c>
      <c r="AD10" s="129">
        <f>SUM(AD5:AD9)</f>
        <v>1622</v>
      </c>
      <c r="AE10" s="127">
        <f t="shared" si="8"/>
        <v>356.84</v>
      </c>
    </row>
    <row r="14" ht="12" customHeight="1"/>
  </sheetData>
  <sheetProtection/>
  <mergeCells count="14"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cp:lastPrinted>2015-07-03T07:10:07Z</cp:lastPrinted>
  <dcterms:created xsi:type="dcterms:W3CDTF">2014-04-14T08:12:46Z</dcterms:created>
  <dcterms:modified xsi:type="dcterms:W3CDTF">2015-09-21T08:08:50Z</dcterms:modified>
  <cp:category/>
  <cp:version/>
  <cp:contentType/>
  <cp:contentStatus/>
</cp:coreProperties>
</file>