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6.11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<sst xmlns="http://schemas.openxmlformats.org/spreadsheetml/2006/main" count="24" uniqueCount="23">
  <si>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</si>
  <si>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</si>
  <si>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</si>
  <si>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</si>
  <si>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</si>
  <si>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</si>
  <si>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</si>
  <si>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</si>
  <si>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</si>
  <si>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</si>
  <si>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</si>
  <si>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</si>
  <si>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</si>
  <si>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</si>
  <si>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</si>
  <si>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</si>
  <si>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</si>
  <si>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</si>
  <si>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</si>
  <si>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</si>
  <si>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</si>
  <si>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</si>
  <si>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 xml:space="preserve">Производство молока в сельскохозяйственных организациях  Лотошинского муниципального района на 16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</si>
</sst>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172" fontId="5" fillId="0" borderId="22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172" fontId="5" fillId="34" borderId="23" xfId="0" applyNumberFormat="1" applyFont="1" applyFill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17" t="s">
        <v>15</v>
      </c>
      <c r="B3" s="13">
        <v>1000</v>
      </c>
      <c r="C3" s="14">
        <v>1140</v>
      </c>
      <c r="D3" s="14">
        <f aca="true" t="shared" si="0" ref="D3:D9">B3-C3</f>
        <v>-140</v>
      </c>
      <c r="E3" s="14">
        <v>13157</v>
      </c>
      <c r="F3" s="14">
        <v>12120</v>
      </c>
      <c r="G3" s="14">
        <f aca="true" t="shared" si="1" ref="G3:G9">E3-F3</f>
        <v>1037</v>
      </c>
      <c r="H3" s="15">
        <f aca="true" t="shared" si="2" ref="H3:I5">E3/B3</f>
        <v>13.157</v>
      </c>
      <c r="I3" s="15">
        <f t="shared" si="2"/>
        <v>10.631578947368421</v>
      </c>
      <c r="J3" s="15">
        <f aca="true" t="shared" si="3" ref="J3:J9">H3-I3</f>
        <v>2.525421052631579</v>
      </c>
      <c r="K3" s="14">
        <v>369</v>
      </c>
      <c r="L3" s="14">
        <v>12788</v>
      </c>
      <c r="M3" s="14">
        <v>10974</v>
      </c>
      <c r="N3" s="14">
        <f aca="true" t="shared" si="4" ref="N3:N9">L3-M3</f>
        <v>1814</v>
      </c>
      <c r="O3" s="16">
        <f>L3*P3/3.4</f>
        <v>15044.705882352942</v>
      </c>
      <c r="P3" s="31">
        <v>4</v>
      </c>
    </row>
    <row r="4" spans="1:16" s="4" customFormat="1" ht="51.75" customHeight="1">
      <c r="A4" s="18" t="s">
        <v>16</v>
      </c>
      <c r="B4" s="12">
        <v>1200</v>
      </c>
      <c r="C4" s="1">
        <v>1267</v>
      </c>
      <c r="D4" s="1">
        <f t="shared" si="0"/>
        <v>-67</v>
      </c>
      <c r="E4" s="1">
        <v>23412</v>
      </c>
      <c r="F4" s="1">
        <v>21359</v>
      </c>
      <c r="G4" s="1">
        <f t="shared" si="1"/>
        <v>2053</v>
      </c>
      <c r="H4" s="2">
        <f t="shared" si="2"/>
        <v>19.51</v>
      </c>
      <c r="I4" s="2">
        <f t="shared" si="2"/>
        <v>16.857932123125494</v>
      </c>
      <c r="J4" s="2">
        <f t="shared" si="3"/>
        <v>2.652067876874508</v>
      </c>
      <c r="K4" s="1">
        <v>1027</v>
      </c>
      <c r="L4" s="1">
        <v>22385</v>
      </c>
      <c r="M4" s="1">
        <v>18535</v>
      </c>
      <c r="N4" s="1">
        <f t="shared" si="4"/>
        <v>3850</v>
      </c>
      <c r="O4" s="3">
        <f>L4*P4/3.4</f>
        <v>27652.058823529413</v>
      </c>
      <c r="P4" s="32">
        <v>4.2</v>
      </c>
    </row>
    <row r="5" spans="1:16" s="4" customFormat="1" ht="33" customHeight="1">
      <c r="A5" s="18" t="s">
        <v>17</v>
      </c>
      <c r="B5" s="12">
        <v>900</v>
      </c>
      <c r="C5" s="1">
        <v>900</v>
      </c>
      <c r="D5" s="1">
        <f t="shared" si="0"/>
        <v>0</v>
      </c>
      <c r="E5" s="1">
        <v>12461</v>
      </c>
      <c r="F5" s="1">
        <v>12064</v>
      </c>
      <c r="G5" s="1">
        <f t="shared" si="1"/>
        <v>397</v>
      </c>
      <c r="H5" s="2">
        <f t="shared" si="2"/>
        <v>13.845555555555556</v>
      </c>
      <c r="I5" s="2">
        <f t="shared" si="2"/>
        <v>13.404444444444444</v>
      </c>
      <c r="J5" s="2">
        <f t="shared" si="3"/>
        <v>0.44111111111111256</v>
      </c>
      <c r="K5" s="1">
        <v>1081</v>
      </c>
      <c r="L5" s="1">
        <v>10502</v>
      </c>
      <c r="M5" s="1">
        <v>11520</v>
      </c>
      <c r="N5" s="1">
        <f t="shared" si="4"/>
        <v>-1018</v>
      </c>
      <c r="O5" s="3">
        <f>M5*P5/3.4</f>
        <v>13214.117647058823</v>
      </c>
      <c r="P5" s="32">
        <v>3.9</v>
      </c>
    </row>
    <row r="6" spans="1:16" s="4" customFormat="1" ht="33" customHeight="1">
      <c r="A6" s="19" t="s">
        <v>3</v>
      </c>
      <c r="B6" s="20"/>
      <c r="C6" s="10">
        <v>275</v>
      </c>
      <c r="D6" s="10">
        <f t="shared" si="0"/>
        <v>-275</v>
      </c>
      <c r="E6" s="10"/>
      <c r="F6" s="10">
        <v>4141</v>
      </c>
      <c r="G6" s="10">
        <f t="shared" si="1"/>
        <v>-4141</v>
      </c>
      <c r="H6" s="11"/>
      <c r="I6" s="11">
        <f>F6/C6</f>
        <v>15.058181818181819</v>
      </c>
      <c r="J6" s="11">
        <f t="shared" si="3"/>
        <v>-15.058181818181819</v>
      </c>
      <c r="K6" s="10"/>
      <c r="L6" s="10"/>
      <c r="M6" s="10">
        <v>4200</v>
      </c>
      <c r="N6" s="10">
        <f t="shared" si="4"/>
        <v>-4200</v>
      </c>
      <c r="O6" s="11"/>
      <c r="P6" s="33"/>
    </row>
    <row r="7" spans="1:16" s="4" customFormat="1" ht="33" customHeight="1">
      <c r="A7" s="18" t="s">
        <v>18</v>
      </c>
      <c r="B7" s="12">
        <v>560</v>
      </c>
      <c r="C7" s="1">
        <v>560</v>
      </c>
      <c r="D7" s="1">
        <f t="shared" si="0"/>
        <v>0</v>
      </c>
      <c r="E7" s="1">
        <v>7054</v>
      </c>
      <c r="F7" s="1">
        <v>6604</v>
      </c>
      <c r="G7" s="1">
        <f t="shared" si="1"/>
        <v>450</v>
      </c>
      <c r="H7" s="2">
        <f>E7/B7</f>
        <v>12.596428571428572</v>
      </c>
      <c r="I7" s="2">
        <f>F7/C7</f>
        <v>11.792857142857143</v>
      </c>
      <c r="J7" s="2">
        <f t="shared" si="3"/>
        <v>0.8035714285714288</v>
      </c>
      <c r="K7" s="1">
        <v>409</v>
      </c>
      <c r="L7" s="1">
        <v>6645</v>
      </c>
      <c r="M7" s="1">
        <v>6772</v>
      </c>
      <c r="N7" s="1">
        <f t="shared" si="4"/>
        <v>-127</v>
      </c>
      <c r="O7" s="3">
        <f>M7*P7/3.4</f>
        <v>7967.058823529412</v>
      </c>
      <c r="P7" s="32">
        <v>4</v>
      </c>
    </row>
    <row r="8" spans="1:16" s="4" customFormat="1" ht="33" customHeight="1" thickBot="1">
      <c r="A8" s="27" t="s">
        <v>6</v>
      </c>
      <c r="B8" s="28"/>
      <c r="C8" s="29"/>
      <c r="D8" s="28"/>
      <c r="E8" s="28"/>
      <c r="F8" s="29"/>
      <c r="G8" s="28"/>
      <c r="H8" s="30"/>
      <c r="I8" s="30"/>
      <c r="J8" s="30"/>
      <c r="K8" s="28"/>
      <c r="L8" s="28">
        <v>878</v>
      </c>
      <c r="M8" s="29"/>
      <c r="N8" s="28">
        <f t="shared" si="4"/>
        <v>878</v>
      </c>
      <c r="O8" s="28">
        <v>878</v>
      </c>
      <c r="P8" s="34"/>
    </row>
    <row r="9" spans="1:16" s="22" customFormat="1" ht="33" customHeight="1" thickBot="1">
      <c r="A9" s="21" t="s">
        <v>4</v>
      </c>
      <c r="B9" s="23">
        <f>SUM(B3:B7)</f>
        <v>3660</v>
      </c>
      <c r="C9" s="23">
        <f>SUM(C3:C8)</f>
        <v>4142</v>
      </c>
      <c r="D9" s="23">
        <f t="shared" si="0"/>
        <v>-482</v>
      </c>
      <c r="E9" s="23">
        <f>SUM(E3:E8)</f>
        <v>56084</v>
      </c>
      <c r="F9" s="23">
        <f>SUM(F3:F8)</f>
        <v>56288</v>
      </c>
      <c r="G9" s="23">
        <f t="shared" si="1"/>
        <v>-204</v>
      </c>
      <c r="H9" s="24">
        <f>E9/B9</f>
        <v>15.323497267759564</v>
      </c>
      <c r="I9" s="23">
        <v>13.2</v>
      </c>
      <c r="J9" s="24">
        <f t="shared" si="3"/>
        <v>2.1234972677595643</v>
      </c>
      <c r="K9" s="23">
        <f>SUM(K3:K8)</f>
        <v>2886</v>
      </c>
      <c r="L9" s="23">
        <f>SUM(L3:L8)</f>
        <v>53198</v>
      </c>
      <c r="M9" s="23">
        <f>SUM(M3:M8)</f>
        <v>52001</v>
      </c>
      <c r="N9" s="23">
        <f t="shared" si="4"/>
        <v>1197</v>
      </c>
      <c r="O9" s="26">
        <f>SUM(O3:O8)</f>
        <v>64755.941176470595</v>
      </c>
      <c r="P9" s="25">
        <f>O9*3.4/L9</f>
        <v>4.138693183954285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2015-11-17T10:49:16Z</dcterms:modified>
  <cp:category/>
  <cp:version/>
  <cp:contentType/>
  <cp:contentStatus/>
</cp:coreProperties>
</file>