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6.07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<sst xmlns="http://schemas.openxmlformats.org/spreadsheetml/2006/main" count="24" uniqueCount="21">
  <si>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</si>
  <si>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</si>
  <si>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</si>
  <si>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</si>
  <si>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</si>
  <si>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</si>
  <si>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</si>
  <si>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</si>
  <si>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</si>
  <si>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</si>
  <si>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</si>
  <si>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</si>
  <si>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</si>
  <si>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</si>
  <si>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</si>
  <si>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</si>
  <si>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</si>
  <si>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</si>
  <si>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.</t>
  </si>
  <si>
    <t xml:space="preserve">Производство молока в сельскохозяйственных организациях  Лотошинского муниципального района на 26 июля  2016 года                                                                                                                                            </t>
  </si>
  <si>
    <t>Жирность молока, 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</si>
</sst>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164" fontId="1" fillId="24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A1" sqref="A1:P1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8" s="19" customFormat="1" ht="75.75" customHeight="1" thickBot="1">
      <c r="A2" s="15" t="s">
        <v>6</v>
      </c>
      <c r="B2" s="16" t="s">
        <v>0</v>
      </c>
      <c r="C2" s="16" t="s">
        <v>11</v>
      </c>
      <c r="D2" s="16" t="s">
        <v>10</v>
      </c>
      <c r="E2" s="16" t="s">
        <v>2</v>
      </c>
      <c r="F2" s="16" t="s">
        <v>8</v>
      </c>
      <c r="G2" s="16" t="s">
        <v>10</v>
      </c>
      <c r="H2" s="16" t="s">
        <v>12</v>
      </c>
      <c r="I2" s="16" t="s">
        <v>13</v>
      </c>
      <c r="J2" s="16" t="s">
        <v>10</v>
      </c>
      <c r="K2" s="16" t="s">
        <v>3</v>
      </c>
      <c r="L2" s="16" t="s">
        <v>4</v>
      </c>
      <c r="M2" s="16" t="s">
        <v>9</v>
      </c>
      <c r="N2" s="16" t="s">
        <v>10</v>
      </c>
      <c r="O2" s="16" t="s">
        <v>5</v>
      </c>
      <c r="P2" s="25" t="s">
        <v>20</v>
      </c>
      <c r="R2" s="1"/>
    </row>
    <row r="3" spans="1:16" s="1" customFormat="1" ht="41.25" customHeight="1">
      <c r="A3" s="20" t="s">
        <v>7</v>
      </c>
      <c r="B3" s="21">
        <v>900</v>
      </c>
      <c r="C3" s="21">
        <v>1024</v>
      </c>
      <c r="D3" s="21">
        <f aca="true" t="shared" si="0" ref="D3:D8">B3-C3</f>
        <v>-124</v>
      </c>
      <c r="E3" s="21">
        <v>13845</v>
      </c>
      <c r="F3" s="21">
        <v>13413</v>
      </c>
      <c r="G3" s="21">
        <f aca="true" t="shared" si="1" ref="G3:G8">E3-F3</f>
        <v>432</v>
      </c>
      <c r="H3" s="22">
        <f aca="true" t="shared" si="2" ref="H3:I6">E3/B3</f>
        <v>15.383333333333333</v>
      </c>
      <c r="I3" s="22">
        <f t="shared" si="2"/>
        <v>13.0986328125</v>
      </c>
      <c r="J3" s="22">
        <f aca="true" t="shared" si="3" ref="J3:J8">H3-I3</f>
        <v>2.284700520833333</v>
      </c>
      <c r="K3" s="21">
        <v>517</v>
      </c>
      <c r="L3" s="21">
        <v>13328</v>
      </c>
      <c r="M3" s="21">
        <v>12905</v>
      </c>
      <c r="N3" s="21">
        <f aca="true" t="shared" si="4" ref="N3:N8">L3-M3</f>
        <v>423</v>
      </c>
      <c r="O3" s="23">
        <f>L3*P3/3.4</f>
        <v>16072</v>
      </c>
      <c r="P3" s="24">
        <v>4.1</v>
      </c>
    </row>
    <row r="4" spans="1:16" s="1" customFormat="1" ht="41.25" customHeight="1">
      <c r="A4" s="8" t="s">
        <v>14</v>
      </c>
      <c r="B4" s="2">
        <v>1100</v>
      </c>
      <c r="C4" s="2">
        <v>1213</v>
      </c>
      <c r="D4" s="2">
        <f t="shared" si="0"/>
        <v>-113</v>
      </c>
      <c r="E4" s="2">
        <v>21433</v>
      </c>
      <c r="F4" s="2">
        <v>22654</v>
      </c>
      <c r="G4" s="2">
        <f t="shared" si="1"/>
        <v>-1221</v>
      </c>
      <c r="H4" s="3">
        <f t="shared" si="2"/>
        <v>19.484545454545454</v>
      </c>
      <c r="I4" s="3">
        <f t="shared" si="2"/>
        <v>18.6760098928277</v>
      </c>
      <c r="J4" s="3">
        <f t="shared" si="3"/>
        <v>0.8085355617177541</v>
      </c>
      <c r="K4" s="2">
        <v>1453</v>
      </c>
      <c r="L4" s="2">
        <v>19980</v>
      </c>
      <c r="M4" s="2">
        <v>21340</v>
      </c>
      <c r="N4" s="2">
        <f t="shared" si="4"/>
        <v>-1360</v>
      </c>
      <c r="O4" s="4">
        <f>L4*P4/3.4</f>
        <v>22330.58823529412</v>
      </c>
      <c r="P4" s="7">
        <v>3.8</v>
      </c>
    </row>
    <row r="5" spans="1:16" s="1" customFormat="1" ht="41.25" customHeight="1">
      <c r="A5" s="8" t="s">
        <v>15</v>
      </c>
      <c r="B5" s="2">
        <v>778</v>
      </c>
      <c r="C5" s="2">
        <v>900</v>
      </c>
      <c r="D5" s="2">
        <f t="shared" si="0"/>
        <v>-122</v>
      </c>
      <c r="E5" s="2">
        <v>12846</v>
      </c>
      <c r="F5" s="2">
        <v>12142</v>
      </c>
      <c r="G5" s="2">
        <f t="shared" si="1"/>
        <v>704</v>
      </c>
      <c r="H5" s="3">
        <f t="shared" si="2"/>
        <v>16.511568123393317</v>
      </c>
      <c r="I5" s="3">
        <f t="shared" si="2"/>
        <v>13.491111111111111</v>
      </c>
      <c r="J5" s="3">
        <f t="shared" si="3"/>
        <v>3.020457012282206</v>
      </c>
      <c r="K5" s="2">
        <v>3209</v>
      </c>
      <c r="L5" s="2">
        <v>8901</v>
      </c>
      <c r="M5" s="2">
        <v>10797</v>
      </c>
      <c r="N5" s="2">
        <f t="shared" si="4"/>
        <v>-1896</v>
      </c>
      <c r="O5" s="4">
        <f>L5*P5/3.4</f>
        <v>10262.329411764706</v>
      </c>
      <c r="P5" s="7">
        <v>3.92</v>
      </c>
    </row>
    <row r="6" spans="1:16" s="1" customFormat="1" ht="41.25" customHeight="1">
      <c r="A6" s="8" t="s">
        <v>16</v>
      </c>
      <c r="B6" s="2">
        <v>560</v>
      </c>
      <c r="C6" s="2">
        <v>560</v>
      </c>
      <c r="D6" s="2">
        <f t="shared" si="0"/>
        <v>0</v>
      </c>
      <c r="E6" s="2">
        <v>8664</v>
      </c>
      <c r="F6" s="2">
        <v>8688</v>
      </c>
      <c r="G6" s="2">
        <f t="shared" si="1"/>
        <v>-24</v>
      </c>
      <c r="H6" s="3">
        <f t="shared" si="2"/>
        <v>15.471428571428572</v>
      </c>
      <c r="I6" s="3">
        <f t="shared" si="2"/>
        <v>15.514285714285714</v>
      </c>
      <c r="J6" s="3">
        <f t="shared" si="3"/>
        <v>-0.042857142857142705</v>
      </c>
      <c r="K6" s="2">
        <v>290</v>
      </c>
      <c r="L6" s="2">
        <v>8350</v>
      </c>
      <c r="M6" s="2">
        <v>8282</v>
      </c>
      <c r="N6" s="2">
        <f t="shared" si="4"/>
        <v>68</v>
      </c>
      <c r="O6" s="4">
        <f>L6*P6/3.4</f>
        <v>9332.35294117647</v>
      </c>
      <c r="P6" s="7">
        <v>3.8</v>
      </c>
    </row>
    <row r="7" spans="1:16" s="1" customFormat="1" ht="41.25" customHeight="1" thickBot="1">
      <c r="A7" s="17" t="s">
        <v>17</v>
      </c>
      <c r="B7" s="11"/>
      <c r="C7" s="11"/>
      <c r="D7" s="11"/>
      <c r="E7" s="11"/>
      <c r="F7" s="11"/>
      <c r="G7" s="11"/>
      <c r="H7" s="12"/>
      <c r="I7" s="11"/>
      <c r="J7" s="12"/>
      <c r="K7" s="11"/>
      <c r="L7" s="11">
        <v>736</v>
      </c>
      <c r="M7" s="11"/>
      <c r="N7" s="11">
        <f t="shared" si="4"/>
        <v>736</v>
      </c>
      <c r="O7" s="13">
        <f>L7</f>
        <v>736</v>
      </c>
      <c r="P7" s="14"/>
    </row>
    <row r="8" spans="1:16" s="10" customFormat="1" ht="41.25" customHeight="1" thickBot="1">
      <c r="A8" s="9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5">
        <f>SUM(E3:E7)</f>
        <v>56788</v>
      </c>
      <c r="F8" s="5">
        <f>SUM(F3:F7)</f>
        <v>56897</v>
      </c>
      <c r="G8" s="5">
        <f t="shared" si="1"/>
        <v>-109</v>
      </c>
      <c r="H8" s="6">
        <f>E8/B8</f>
        <v>17.012582384661474</v>
      </c>
      <c r="I8" s="6">
        <f>F8/C8</f>
        <v>15.390045983229646</v>
      </c>
      <c r="J8" s="6">
        <f t="shared" si="3"/>
        <v>1.6225364014318284</v>
      </c>
      <c r="K8" s="5">
        <f>SUM(K3:K7)</f>
        <v>5469</v>
      </c>
      <c r="L8" s="5">
        <f>SUM(L3:L7)</f>
        <v>51295</v>
      </c>
      <c r="M8" s="5">
        <f>SUM(M3:M7)</f>
        <v>53324</v>
      </c>
      <c r="N8" s="5">
        <f t="shared" si="4"/>
        <v>-2029</v>
      </c>
      <c r="O8" s="6">
        <f>SUM(O3:O7)</f>
        <v>58733.2705882353</v>
      </c>
      <c r="P8" s="18">
        <f>O8*3.4/L8</f>
        <v>3.8930328492055755</v>
      </c>
    </row>
    <row r="15" ht="15">
      <c r="E15" t="s">
        <v>18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2016-07-27T07:03:36Z</dcterms:modified>
  <cp:category/>
  <cp:version/>
  <cp:contentType/>
  <cp:contentStatus/>
</cp:coreProperties>
</file>