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5.09.16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<sst xmlns="http://schemas.openxmlformats.org/spreadsheetml/2006/main" count="74" uniqueCount="30">
  <si>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Итого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</si>
  <si>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</si>
  <si>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</si>
  <si>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</si>
  <si>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</si>
  <si>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</si>
  <si>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</si>
  <si>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</si>
  <si>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</si>
  <si>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</si>
  <si>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</si>
  <si>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</si>
  <si>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</si>
  <si>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</si>
  <si>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</si>
  <si>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</si>
  <si>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</si>
  <si>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</si>
  <si>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ООО "ПЗ Раменское" отд."Яровое"</t>
  </si>
  <si>
    <t>ООО "ПЗ Раменское"  отд. "Вешние  воды"</t>
  </si>
  <si>
    <t>Предприятие</t>
  </si>
  <si>
    <t>Семенники  мн. трав</t>
  </si>
  <si>
    <t>Зерноуборочные комбайны</t>
  </si>
  <si>
    <t>тимофеевка луговая</t>
  </si>
  <si>
    <t>ежа сборная</t>
  </si>
  <si>
    <t>клевер красный</t>
  </si>
  <si>
    <t>Всего, шт.</t>
  </si>
  <si>
    <t>Исправно, шт.</t>
  </si>
  <si>
    <t>В работе, шт.</t>
  </si>
  <si>
    <t>Уборка зерновых и зернобобовых культур, мн. трав по Лотошинскому району на 15 сентября 2016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</si>
</sst>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textRotation="90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" fontId="22" fillId="0" borderId="23" xfId="0" applyNumberFormat="1" applyFont="1" applyBorder="1" applyAlignment="1">
      <alignment horizontal="center" vertical="center" wrapText="1"/>
    </xf>
    <xf numFmtId="1" fontId="22" fillId="0" borderId="24" xfId="0" applyNumberFormat="1" applyFont="1" applyBorder="1" applyAlignment="1">
      <alignment horizontal="center" vertical="center" wrapText="1"/>
    </xf>
    <xf numFmtId="1" fontId="22" fillId="0" borderId="25" xfId="0" applyNumberFormat="1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" fontId="23" fillId="0" borderId="33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textRotation="90" wrapText="1"/>
    </xf>
    <xf numFmtId="1" fontId="22" fillId="0" borderId="35" xfId="0" applyNumberFormat="1" applyFont="1" applyBorder="1" applyAlignment="1">
      <alignment horizontal="center" vertical="center" wrapText="1"/>
    </xf>
    <xf numFmtId="1" fontId="22" fillId="0" borderId="36" xfId="0" applyNumberFormat="1" applyFont="1" applyBorder="1" applyAlignment="1">
      <alignment horizontal="center" vertical="center" wrapText="1"/>
    </xf>
    <xf numFmtId="1" fontId="22" fillId="0" borderId="37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34" xfId="0" applyNumberFormat="1" applyFont="1" applyBorder="1" applyAlignment="1">
      <alignment horizontal="center" vertical="center" wrapText="1"/>
    </xf>
    <xf numFmtId="1" fontId="22" fillId="0" borderId="38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0"/>
  <sheetViews>
    <sheetView tabSelected="1" zoomScale="90" zoomScaleNormal="90" workbookViewId="0" topLeftCell="A1">
      <selection activeCell="M12" sqref="M12"/>
    </sheetView>
  </sheetViews>
  <sheetFormatPr defaultColWidth="9.00390625" defaultRowHeight="12.75"/>
  <cols>
    <col min="1" max="1" width="14.875" style="0" customWidth="1"/>
    <col min="2" max="2" width="4.875" style="0" customWidth="1"/>
    <col min="3" max="3" width="4.375" style="0" customWidth="1"/>
    <col min="4" max="4" width="5.375" style="0" customWidth="1"/>
    <col min="5" max="5" width="4.375" style="0" customWidth="1"/>
    <col min="6" max="6" width="4.875" style="0" customWidth="1"/>
    <col min="7" max="7" width="5.375" style="0" customWidth="1"/>
    <col min="8" max="8" width="5.75390625" style="0" customWidth="1"/>
    <col min="9" max="9" width="4.75390625" style="0" customWidth="1"/>
    <col min="10" max="10" width="5.625" style="0" customWidth="1"/>
    <col min="11" max="11" width="5.00390625" style="0" customWidth="1"/>
    <col min="12" max="12" width="4.25390625" style="0" customWidth="1"/>
    <col min="13" max="13" width="6.625" style="0" customWidth="1"/>
    <col min="14" max="14" width="4.375" style="0" customWidth="1"/>
    <col min="15" max="15" width="4.875" style="0" customWidth="1"/>
    <col min="16" max="16" width="4.375" style="0" customWidth="1"/>
    <col min="17" max="17" width="4.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625" style="0" customWidth="1"/>
    <col min="26" max="27" width="4.375" style="0" customWidth="1"/>
    <col min="28" max="28" width="3.25390625" style="0" customWidth="1"/>
    <col min="29" max="29" width="4.125" style="0" customWidth="1"/>
    <col min="30" max="30" width="3.875" style="0" customWidth="1"/>
    <col min="31" max="31" width="4.875" style="0" customWidth="1"/>
    <col min="32" max="32" width="4.375" style="0" customWidth="1"/>
    <col min="33" max="33" width="4.625" style="0" customWidth="1"/>
    <col min="34" max="34" width="6.125" style="0" customWidth="1"/>
    <col min="35" max="35" width="4.375" style="0" customWidth="1"/>
    <col min="36" max="36" width="4.875" style="0" customWidth="1"/>
    <col min="37" max="37" width="5.25390625" style="0" customWidth="1"/>
    <col min="38" max="38" width="4.375" style="0" customWidth="1"/>
    <col min="39" max="39" width="7.00390625" style="0" customWidth="1"/>
    <col min="40" max="40" width="5.375" style="0" customWidth="1"/>
    <col min="41" max="49" width="5.125" style="0" customWidth="1"/>
    <col min="50" max="52" width="5.75390625" style="0" customWidth="1"/>
  </cols>
  <sheetData>
    <row r="1" spans="1:123" ht="57.75" customHeight="1" thickBot="1">
      <c r="A1" s="73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40"/>
      <c r="AP1" s="40"/>
      <c r="AQ1" s="40"/>
      <c r="AR1" s="40"/>
      <c r="AS1" s="40"/>
      <c r="AT1" s="40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25.5" customHeight="1" thickBot="1">
      <c r="A2" s="58" t="s">
        <v>20</v>
      </c>
      <c r="B2" s="61" t="s">
        <v>7</v>
      </c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4" t="s">
        <v>17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6"/>
      <c r="AH2" s="66"/>
      <c r="AI2" s="67"/>
      <c r="AJ2" s="76" t="s">
        <v>16</v>
      </c>
      <c r="AK2" s="85"/>
      <c r="AL2" s="86"/>
      <c r="AM2" s="86"/>
      <c r="AN2" s="86"/>
      <c r="AO2" s="75" t="s">
        <v>21</v>
      </c>
      <c r="AP2" s="65"/>
      <c r="AQ2" s="65"/>
      <c r="AR2" s="65"/>
      <c r="AS2" s="65"/>
      <c r="AT2" s="65"/>
      <c r="AU2" s="65"/>
      <c r="AV2" s="65"/>
      <c r="AW2" s="67"/>
      <c r="AX2" s="76" t="s">
        <v>22</v>
      </c>
      <c r="AY2" s="77"/>
      <c r="AZ2" s="78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1:123" ht="25.5" customHeight="1" thickBot="1">
      <c r="A3" s="59"/>
      <c r="B3" s="54" t="s">
        <v>1</v>
      </c>
      <c r="C3" s="91"/>
      <c r="D3" s="92"/>
      <c r="E3" s="93"/>
      <c r="F3" s="54" t="s">
        <v>2</v>
      </c>
      <c r="G3" s="91"/>
      <c r="H3" s="92"/>
      <c r="I3" s="93"/>
      <c r="J3" s="54" t="s">
        <v>3</v>
      </c>
      <c r="K3" s="55"/>
      <c r="L3" s="56"/>
      <c r="M3" s="56"/>
      <c r="N3" s="57"/>
      <c r="O3" s="54" t="s">
        <v>4</v>
      </c>
      <c r="P3" s="55"/>
      <c r="Q3" s="56"/>
      <c r="R3" s="57"/>
      <c r="S3" s="72" t="s">
        <v>5</v>
      </c>
      <c r="T3" s="69"/>
      <c r="U3" s="70"/>
      <c r="V3" s="70"/>
      <c r="W3" s="68" t="s">
        <v>6</v>
      </c>
      <c r="X3" s="69"/>
      <c r="Y3" s="70"/>
      <c r="Z3" s="71"/>
      <c r="AA3" s="68" t="s">
        <v>15</v>
      </c>
      <c r="AB3" s="69"/>
      <c r="AC3" s="70"/>
      <c r="AD3" s="71"/>
      <c r="AE3" s="54" t="s">
        <v>3</v>
      </c>
      <c r="AF3" s="55"/>
      <c r="AG3" s="56"/>
      <c r="AH3" s="56"/>
      <c r="AI3" s="57"/>
      <c r="AJ3" s="87"/>
      <c r="AK3" s="88"/>
      <c r="AL3" s="89"/>
      <c r="AM3" s="89"/>
      <c r="AN3" s="90"/>
      <c r="AO3" s="82" t="s">
        <v>23</v>
      </c>
      <c r="AP3" s="83"/>
      <c r="AQ3" s="84"/>
      <c r="AR3" s="82" t="s">
        <v>24</v>
      </c>
      <c r="AS3" s="83"/>
      <c r="AT3" s="84"/>
      <c r="AU3" s="82" t="s">
        <v>25</v>
      </c>
      <c r="AV3" s="83"/>
      <c r="AW3" s="84"/>
      <c r="AX3" s="79"/>
      <c r="AY3" s="80"/>
      <c r="AZ3" s="81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:123" ht="69" customHeight="1" thickBot="1">
      <c r="A4" s="60"/>
      <c r="B4" s="4" t="s">
        <v>10</v>
      </c>
      <c r="C4" s="5" t="s">
        <v>9</v>
      </c>
      <c r="D4" s="6" t="s">
        <v>8</v>
      </c>
      <c r="E4" s="7" t="s">
        <v>12</v>
      </c>
      <c r="F4" s="4" t="s">
        <v>10</v>
      </c>
      <c r="G4" s="5" t="s">
        <v>9</v>
      </c>
      <c r="H4" s="6" t="s">
        <v>8</v>
      </c>
      <c r="I4" s="7" t="s">
        <v>12</v>
      </c>
      <c r="J4" s="4" t="s">
        <v>10</v>
      </c>
      <c r="K4" s="5" t="s">
        <v>9</v>
      </c>
      <c r="L4" s="6" t="s">
        <v>11</v>
      </c>
      <c r="M4" s="6" t="s">
        <v>8</v>
      </c>
      <c r="N4" s="7" t="s">
        <v>12</v>
      </c>
      <c r="O4" s="4" t="s">
        <v>10</v>
      </c>
      <c r="P4" s="5" t="s">
        <v>9</v>
      </c>
      <c r="Q4" s="6" t="s">
        <v>8</v>
      </c>
      <c r="R4" s="7" t="s">
        <v>12</v>
      </c>
      <c r="S4" s="8" t="s">
        <v>10</v>
      </c>
      <c r="T4" s="5" t="s">
        <v>9</v>
      </c>
      <c r="U4" s="6" t="s">
        <v>8</v>
      </c>
      <c r="V4" s="7" t="s">
        <v>12</v>
      </c>
      <c r="W4" s="4" t="s">
        <v>10</v>
      </c>
      <c r="X4" s="5" t="s">
        <v>9</v>
      </c>
      <c r="Y4" s="6" t="s">
        <v>8</v>
      </c>
      <c r="Z4" s="7" t="s">
        <v>12</v>
      </c>
      <c r="AA4" s="4" t="s">
        <v>10</v>
      </c>
      <c r="AB4" s="5" t="s">
        <v>9</v>
      </c>
      <c r="AC4" s="6" t="s">
        <v>8</v>
      </c>
      <c r="AD4" s="7" t="s">
        <v>12</v>
      </c>
      <c r="AE4" s="4" t="s">
        <v>10</v>
      </c>
      <c r="AF4" s="5" t="s">
        <v>9</v>
      </c>
      <c r="AG4" s="6" t="s">
        <v>11</v>
      </c>
      <c r="AH4" s="6" t="s">
        <v>8</v>
      </c>
      <c r="AI4" s="7" t="s">
        <v>12</v>
      </c>
      <c r="AJ4" s="4" t="s">
        <v>10</v>
      </c>
      <c r="AK4" s="5" t="s">
        <v>9</v>
      </c>
      <c r="AL4" s="6" t="s">
        <v>11</v>
      </c>
      <c r="AM4" s="6" t="s">
        <v>8</v>
      </c>
      <c r="AN4" s="7" t="s">
        <v>12</v>
      </c>
      <c r="AO4" s="4" t="s">
        <v>10</v>
      </c>
      <c r="AP4" s="5" t="s">
        <v>9</v>
      </c>
      <c r="AQ4" s="7" t="s">
        <v>8</v>
      </c>
      <c r="AR4" s="4" t="s">
        <v>10</v>
      </c>
      <c r="AS4" s="5" t="s">
        <v>9</v>
      </c>
      <c r="AT4" s="7" t="s">
        <v>8</v>
      </c>
      <c r="AU4" s="4" t="s">
        <v>10</v>
      </c>
      <c r="AV4" s="5" t="s">
        <v>9</v>
      </c>
      <c r="AW4" s="7" t="s">
        <v>8</v>
      </c>
      <c r="AX4" s="4" t="s">
        <v>26</v>
      </c>
      <c r="AY4" s="5" t="s">
        <v>27</v>
      </c>
      <c r="AZ4" s="41" t="s">
        <v>28</v>
      </c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</row>
    <row r="5" spans="1:123" ht="46.5" customHeight="1">
      <c r="A5" s="28" t="s">
        <v>18</v>
      </c>
      <c r="B5" s="10"/>
      <c r="C5" s="11"/>
      <c r="D5" s="12"/>
      <c r="E5" s="23"/>
      <c r="F5" s="10">
        <v>803</v>
      </c>
      <c r="G5" s="11">
        <v>403</v>
      </c>
      <c r="H5" s="12">
        <v>921.1</v>
      </c>
      <c r="I5" s="24">
        <f>H5/G5*10</f>
        <v>22.8560794044665</v>
      </c>
      <c r="J5" s="10">
        <f>B5+F5</f>
        <v>803</v>
      </c>
      <c r="K5" s="11">
        <f>C5+G5</f>
        <v>403</v>
      </c>
      <c r="L5" s="12">
        <f>K5/J5*100</f>
        <v>50.186799501867995</v>
      </c>
      <c r="M5" s="12">
        <f>D5+H5</f>
        <v>921.1</v>
      </c>
      <c r="N5" s="23">
        <f>M5/K5*10</f>
        <v>22.8560794044665</v>
      </c>
      <c r="O5" s="10">
        <v>156</v>
      </c>
      <c r="P5" s="11">
        <v>156</v>
      </c>
      <c r="Q5" s="12">
        <v>285.2</v>
      </c>
      <c r="R5" s="23">
        <f>Q5/P5*10</f>
        <v>18.28205128205128</v>
      </c>
      <c r="S5" s="13">
        <v>643</v>
      </c>
      <c r="T5" s="11"/>
      <c r="U5" s="12"/>
      <c r="V5" s="22" t="e">
        <f>U5/T5*10</f>
        <v>#DIV/0!</v>
      </c>
      <c r="W5" s="10">
        <v>125</v>
      </c>
      <c r="X5" s="11"/>
      <c r="Y5" s="12"/>
      <c r="Z5" s="24" t="e">
        <f>Y5/X5*10</f>
        <v>#DIV/0!</v>
      </c>
      <c r="AA5" s="10">
        <v>175</v>
      </c>
      <c r="AB5" s="11"/>
      <c r="AC5" s="12"/>
      <c r="AD5" s="24" t="e">
        <f>AC5/AB5*10</f>
        <v>#DIV/0!</v>
      </c>
      <c r="AE5" s="10">
        <f aca="true" t="shared" si="0" ref="AE5:AF9">O5+S5+W5+AA5</f>
        <v>1099</v>
      </c>
      <c r="AF5" s="11">
        <f t="shared" si="0"/>
        <v>156</v>
      </c>
      <c r="AG5" s="12">
        <f>AF5/AE5*100</f>
        <v>14.194722474977253</v>
      </c>
      <c r="AH5" s="12">
        <f>Q5+U5+Y5+AC5</f>
        <v>285.2</v>
      </c>
      <c r="AI5" s="23">
        <f>AH5/AF5*10</f>
        <v>18.28205128205128</v>
      </c>
      <c r="AJ5" s="10">
        <f aca="true" t="shared" si="1" ref="AJ5:AK9">J5+AE5</f>
        <v>1902</v>
      </c>
      <c r="AK5" s="11">
        <f t="shared" si="1"/>
        <v>559</v>
      </c>
      <c r="AL5" s="12">
        <f>AK5/AJ5*100</f>
        <v>29.39011566771819</v>
      </c>
      <c r="AM5" s="12">
        <f>M5+AH5</f>
        <v>1206.3</v>
      </c>
      <c r="AN5" s="23">
        <f>AM5/AK5*10</f>
        <v>21.579606440071558</v>
      </c>
      <c r="AO5" s="10"/>
      <c r="AP5" s="11"/>
      <c r="AQ5" s="23"/>
      <c r="AR5" s="10"/>
      <c r="AS5" s="11"/>
      <c r="AT5" s="23"/>
      <c r="AU5" s="10"/>
      <c r="AV5" s="11"/>
      <c r="AW5" s="23"/>
      <c r="AX5" s="10">
        <v>3</v>
      </c>
      <c r="AY5" s="11">
        <v>3</v>
      </c>
      <c r="AZ5" s="42">
        <v>2</v>
      </c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</row>
    <row r="6" spans="1:123" ht="53.25" customHeight="1">
      <c r="A6" s="29" t="s">
        <v>19</v>
      </c>
      <c r="B6" s="15">
        <v>100</v>
      </c>
      <c r="C6" s="16"/>
      <c r="D6" s="48"/>
      <c r="E6" s="25" t="e">
        <f>D6/C6*10</f>
        <v>#DIV/0!</v>
      </c>
      <c r="F6" s="15">
        <v>1100</v>
      </c>
      <c r="G6" s="16">
        <v>594</v>
      </c>
      <c r="H6" s="48">
        <v>1658.5</v>
      </c>
      <c r="I6" s="24">
        <f>H6/G6*10</f>
        <v>27.92087542087542</v>
      </c>
      <c r="J6" s="10">
        <f>B6+F6</f>
        <v>1200</v>
      </c>
      <c r="K6" s="11">
        <f>C6+G6</f>
        <v>594</v>
      </c>
      <c r="L6" s="12">
        <f>K6/J6*100</f>
        <v>49.5</v>
      </c>
      <c r="M6" s="12">
        <f>D6+H6</f>
        <v>1658.5</v>
      </c>
      <c r="N6" s="23">
        <f>M6/K6*10</f>
        <v>27.92087542087542</v>
      </c>
      <c r="O6" s="15"/>
      <c r="P6" s="16"/>
      <c r="Q6" s="48"/>
      <c r="R6" s="23" t="e">
        <f>Q6/P6*10</f>
        <v>#DIV/0!</v>
      </c>
      <c r="S6" s="17">
        <v>650</v>
      </c>
      <c r="T6" s="16">
        <v>282</v>
      </c>
      <c r="U6" s="48">
        <v>498.15</v>
      </c>
      <c r="V6" s="22">
        <f>U6/T6*10</f>
        <v>17.664893617021274</v>
      </c>
      <c r="W6" s="15">
        <v>300</v>
      </c>
      <c r="X6" s="16"/>
      <c r="Y6" s="48"/>
      <c r="Z6" s="24" t="e">
        <f>Y6/X6*10</f>
        <v>#DIV/0!</v>
      </c>
      <c r="AA6" s="15"/>
      <c r="AB6" s="16"/>
      <c r="AC6" s="48"/>
      <c r="AD6" s="24"/>
      <c r="AE6" s="10">
        <f t="shared" si="0"/>
        <v>950</v>
      </c>
      <c r="AF6" s="11">
        <f t="shared" si="0"/>
        <v>282</v>
      </c>
      <c r="AG6" s="12">
        <f>AF6/AE6*100</f>
        <v>29.68421052631579</v>
      </c>
      <c r="AH6" s="12">
        <f>Q6+U6+Y6+AC6</f>
        <v>498.15</v>
      </c>
      <c r="AI6" s="23">
        <f>AH6/AF6*10</f>
        <v>17.664893617021274</v>
      </c>
      <c r="AJ6" s="10">
        <f t="shared" si="1"/>
        <v>2150</v>
      </c>
      <c r="AK6" s="11">
        <f t="shared" si="1"/>
        <v>876</v>
      </c>
      <c r="AL6" s="12">
        <f>AK6/AJ6*100</f>
        <v>40.74418604651163</v>
      </c>
      <c r="AM6" s="12">
        <f>M6+AH6</f>
        <v>2156.65</v>
      </c>
      <c r="AN6" s="23">
        <f>AM6/AK6*10</f>
        <v>24.619292237442924</v>
      </c>
      <c r="AO6" s="10">
        <v>100</v>
      </c>
      <c r="AP6" s="11"/>
      <c r="AQ6" s="23"/>
      <c r="AR6" s="10">
        <v>50</v>
      </c>
      <c r="AS6" s="11"/>
      <c r="AT6" s="23"/>
      <c r="AU6" s="10">
        <v>100</v>
      </c>
      <c r="AV6" s="11"/>
      <c r="AW6" s="23"/>
      <c r="AX6" s="10">
        <v>2</v>
      </c>
      <c r="AY6" s="16">
        <v>2</v>
      </c>
      <c r="AZ6" s="42">
        <v>2</v>
      </c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</row>
    <row r="7" spans="1:123" ht="46.5" customHeight="1">
      <c r="A7" s="29" t="s">
        <v>13</v>
      </c>
      <c r="B7" s="15">
        <v>30</v>
      </c>
      <c r="C7" s="16">
        <v>30</v>
      </c>
      <c r="D7" s="48">
        <v>101.9</v>
      </c>
      <c r="E7" s="24">
        <f>D7/C7*10</f>
        <v>33.96666666666667</v>
      </c>
      <c r="F7" s="15">
        <v>131</v>
      </c>
      <c r="G7" s="16">
        <v>130</v>
      </c>
      <c r="H7" s="48">
        <v>207.25</v>
      </c>
      <c r="I7" s="24">
        <f>H7/G7*10</f>
        <v>15.942307692307693</v>
      </c>
      <c r="J7" s="10">
        <f>B7+F7</f>
        <v>161</v>
      </c>
      <c r="K7" s="11">
        <v>161</v>
      </c>
      <c r="L7" s="12">
        <f>K7/J7*100</f>
        <v>100</v>
      </c>
      <c r="M7" s="12">
        <f>D7+H7</f>
        <v>309.15</v>
      </c>
      <c r="N7" s="23">
        <f>M7/K7*10</f>
        <v>19.201863354037265</v>
      </c>
      <c r="O7" s="15"/>
      <c r="P7" s="16"/>
      <c r="Q7" s="48"/>
      <c r="R7" s="23"/>
      <c r="S7" s="17">
        <v>830</v>
      </c>
      <c r="T7" s="16">
        <v>232</v>
      </c>
      <c r="U7" s="48">
        <v>477</v>
      </c>
      <c r="V7" s="22">
        <f>U7/T7*10</f>
        <v>20.560344827586206</v>
      </c>
      <c r="W7" s="15"/>
      <c r="X7" s="16"/>
      <c r="Y7" s="48"/>
      <c r="Z7" s="24"/>
      <c r="AA7" s="15"/>
      <c r="AB7" s="16"/>
      <c r="AC7" s="48"/>
      <c r="AD7" s="24"/>
      <c r="AE7" s="10">
        <f t="shared" si="0"/>
        <v>830</v>
      </c>
      <c r="AF7" s="11">
        <f t="shared" si="0"/>
        <v>232</v>
      </c>
      <c r="AG7" s="12">
        <f>AF7/AE7*100</f>
        <v>27.951807228915666</v>
      </c>
      <c r="AH7" s="12">
        <f>Q7+U7+Y7+AC7</f>
        <v>477</v>
      </c>
      <c r="AI7" s="23">
        <f>AH7/AF7*10</f>
        <v>20.560344827586206</v>
      </c>
      <c r="AJ7" s="10">
        <f t="shared" si="1"/>
        <v>991</v>
      </c>
      <c r="AK7" s="11">
        <f t="shared" si="1"/>
        <v>393</v>
      </c>
      <c r="AL7" s="12">
        <f>AK7/AJ7*100</f>
        <v>39.656912209889</v>
      </c>
      <c r="AM7" s="12">
        <f>M7+AH7</f>
        <v>786.15</v>
      </c>
      <c r="AN7" s="23">
        <f>AM7/AK7*10</f>
        <v>20.00381679389313</v>
      </c>
      <c r="AO7" s="10"/>
      <c r="AP7" s="11"/>
      <c r="AQ7" s="23"/>
      <c r="AR7" s="10"/>
      <c r="AS7" s="11"/>
      <c r="AT7" s="23"/>
      <c r="AU7" s="10"/>
      <c r="AV7" s="11"/>
      <c r="AW7" s="23"/>
      <c r="AX7" s="10">
        <v>2</v>
      </c>
      <c r="AY7" s="16">
        <v>1</v>
      </c>
      <c r="AZ7" s="42">
        <v>1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</row>
    <row r="8" spans="1:123" ht="46.5" customHeight="1" thickBot="1">
      <c r="A8" s="30" t="s">
        <v>14</v>
      </c>
      <c r="B8" s="18">
        <v>200</v>
      </c>
      <c r="C8" s="19">
        <v>200</v>
      </c>
      <c r="D8" s="20">
        <v>470</v>
      </c>
      <c r="E8" s="25">
        <f>D8/C8*10</f>
        <v>23.5</v>
      </c>
      <c r="F8" s="18">
        <v>100</v>
      </c>
      <c r="G8" s="19">
        <v>100</v>
      </c>
      <c r="H8" s="20">
        <v>235</v>
      </c>
      <c r="I8" s="24">
        <f>H8/G8*10</f>
        <v>23.5</v>
      </c>
      <c r="J8" s="18">
        <f>B8+F8</f>
        <v>300</v>
      </c>
      <c r="K8" s="19">
        <f>C8+G8</f>
        <v>300</v>
      </c>
      <c r="L8" s="20">
        <f>K8/J8*100</f>
        <v>100</v>
      </c>
      <c r="M8" s="20">
        <f>D8+H8</f>
        <v>705</v>
      </c>
      <c r="N8" s="25">
        <f>M8/K8*10</f>
        <v>23.5</v>
      </c>
      <c r="O8" s="18">
        <v>150</v>
      </c>
      <c r="P8" s="19">
        <v>120</v>
      </c>
      <c r="Q8" s="20">
        <v>251</v>
      </c>
      <c r="R8" s="25">
        <f>Q8/P8*10</f>
        <v>20.916666666666668</v>
      </c>
      <c r="S8" s="21">
        <v>200</v>
      </c>
      <c r="T8" s="19">
        <v>40</v>
      </c>
      <c r="U8" s="20">
        <v>70</v>
      </c>
      <c r="V8" s="22">
        <f>U8/T8*10</f>
        <v>17.5</v>
      </c>
      <c r="W8" s="18">
        <v>250</v>
      </c>
      <c r="X8" s="19">
        <v>80</v>
      </c>
      <c r="Y8" s="20">
        <v>140</v>
      </c>
      <c r="Z8" s="26">
        <f>Y8/X8*10</f>
        <v>17.5</v>
      </c>
      <c r="AA8" s="18"/>
      <c r="AB8" s="19"/>
      <c r="AC8" s="20"/>
      <c r="AD8" s="25"/>
      <c r="AE8" s="18">
        <f t="shared" si="0"/>
        <v>600</v>
      </c>
      <c r="AF8" s="19">
        <f t="shared" si="0"/>
        <v>240</v>
      </c>
      <c r="AG8" s="20">
        <f>AF8/AE8*100</f>
        <v>40</v>
      </c>
      <c r="AH8" s="20">
        <f>Q8+U8+Y8+AC8</f>
        <v>461</v>
      </c>
      <c r="AI8" s="25">
        <f>AH8/AF8*10</f>
        <v>19.208333333333336</v>
      </c>
      <c r="AJ8" s="18">
        <f t="shared" si="1"/>
        <v>900</v>
      </c>
      <c r="AK8" s="19">
        <f t="shared" si="1"/>
        <v>540</v>
      </c>
      <c r="AL8" s="20">
        <f>AK8/AJ8*100</f>
        <v>60</v>
      </c>
      <c r="AM8" s="20">
        <f>M8+AH8</f>
        <v>1166</v>
      </c>
      <c r="AN8" s="25">
        <f>AM8/AK8*10</f>
        <v>21.592592592592595</v>
      </c>
      <c r="AO8" s="18">
        <v>60</v>
      </c>
      <c r="AP8" s="19">
        <v>60</v>
      </c>
      <c r="AQ8" s="25">
        <v>7</v>
      </c>
      <c r="AR8" s="18"/>
      <c r="AS8" s="19"/>
      <c r="AT8" s="25"/>
      <c r="AU8" s="18">
        <v>60</v>
      </c>
      <c r="AV8" s="19"/>
      <c r="AW8" s="25"/>
      <c r="AX8" s="18">
        <v>2</v>
      </c>
      <c r="AY8" s="43">
        <v>2</v>
      </c>
      <c r="AZ8" s="44">
        <v>2</v>
      </c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</row>
    <row r="9" spans="1:123" s="39" customFormat="1" ht="44.25" customHeight="1" thickBot="1">
      <c r="A9" s="31" t="s">
        <v>0</v>
      </c>
      <c r="B9" s="32">
        <f>SUM(B5:B8)</f>
        <v>330</v>
      </c>
      <c r="C9" s="33">
        <f>SUM(C5:C8)</f>
        <v>230</v>
      </c>
      <c r="D9" s="34">
        <f>SUM(D5:D8)</f>
        <v>571.9</v>
      </c>
      <c r="E9" s="35">
        <f>D9/C9*10</f>
        <v>24.86521739130435</v>
      </c>
      <c r="F9" s="32">
        <f>SUM(F5:F8)</f>
        <v>2134</v>
      </c>
      <c r="G9" s="33">
        <f>SUM(G5:G8)</f>
        <v>1227</v>
      </c>
      <c r="H9" s="34">
        <f>SUM(H5:H8)</f>
        <v>3021.85</v>
      </c>
      <c r="I9" s="35">
        <f>H9/G9*10</f>
        <v>24.6279543602282</v>
      </c>
      <c r="J9" s="32">
        <f>B9+F9</f>
        <v>2464</v>
      </c>
      <c r="K9" s="34">
        <f>C9+G9</f>
        <v>1457</v>
      </c>
      <c r="L9" s="36">
        <f>K9/J9*100</f>
        <v>59.131493506493506</v>
      </c>
      <c r="M9" s="36">
        <f>D9+H9</f>
        <v>3593.75</v>
      </c>
      <c r="N9" s="35">
        <f>M9/K9*10</f>
        <v>24.665408373369935</v>
      </c>
      <c r="O9" s="32">
        <f>SUM(O5:O8)</f>
        <v>306</v>
      </c>
      <c r="P9" s="33">
        <f>SUM(P5:P8)</f>
        <v>276</v>
      </c>
      <c r="Q9" s="34">
        <f>SUM(Q5:Q8)</f>
        <v>536.2</v>
      </c>
      <c r="R9" s="35">
        <f>Q9/P9*10</f>
        <v>19.42753623188406</v>
      </c>
      <c r="S9" s="32">
        <f>SUM(S5:S8)</f>
        <v>2323</v>
      </c>
      <c r="T9" s="33">
        <f>SUM(T5:T8)</f>
        <v>554</v>
      </c>
      <c r="U9" s="34">
        <f>SUM(U5:U8)</f>
        <v>1045.15</v>
      </c>
      <c r="V9" s="35">
        <f>U9/T9*10</f>
        <v>18.865523465703973</v>
      </c>
      <c r="W9" s="32">
        <f>SUM(W5:W8)</f>
        <v>675</v>
      </c>
      <c r="X9" s="33">
        <f>SUM(X5:X8)</f>
        <v>80</v>
      </c>
      <c r="Y9" s="34">
        <f>SUM(Y5:Y8)</f>
        <v>140</v>
      </c>
      <c r="Z9" s="35">
        <f>Y9/X9*10</f>
        <v>17.5</v>
      </c>
      <c r="AA9" s="37">
        <f>SUM(AA5:AA8)</f>
        <v>175</v>
      </c>
      <c r="AB9" s="34">
        <f>SUM(AB5:AB8)</f>
        <v>0</v>
      </c>
      <c r="AC9" s="34">
        <f>SUM(AC5:AC8)</f>
        <v>0</v>
      </c>
      <c r="AD9" s="35" t="e">
        <f>AC9/AB9*10</f>
        <v>#DIV/0!</v>
      </c>
      <c r="AE9" s="32">
        <f t="shared" si="0"/>
        <v>3479</v>
      </c>
      <c r="AF9" s="33">
        <f t="shared" si="0"/>
        <v>910</v>
      </c>
      <c r="AG9" s="36">
        <f>AF9/AE9*100</f>
        <v>26.156941649899395</v>
      </c>
      <c r="AH9" s="36">
        <f>Q9+U9+Y9+AC9</f>
        <v>1721.3500000000001</v>
      </c>
      <c r="AI9" s="49">
        <f>AH9/AF9*10</f>
        <v>18.915934065934067</v>
      </c>
      <c r="AJ9" s="50">
        <f t="shared" si="1"/>
        <v>5943</v>
      </c>
      <c r="AK9" s="51">
        <f t="shared" si="1"/>
        <v>2367</v>
      </c>
      <c r="AL9" s="51">
        <f>AK9/AJ9*100</f>
        <v>39.82836951034831</v>
      </c>
      <c r="AM9" s="51">
        <f>M9+AH9</f>
        <v>5315.1</v>
      </c>
      <c r="AN9" s="52">
        <f>AM9/AK9*10</f>
        <v>22.455006337135615</v>
      </c>
      <c r="AO9" s="53">
        <f aca="true" t="shared" si="2" ref="AO9:AZ9">SUM(AO5:AO8)</f>
        <v>160</v>
      </c>
      <c r="AP9" s="33">
        <f t="shared" si="2"/>
        <v>60</v>
      </c>
      <c r="AQ9" s="35">
        <f t="shared" si="2"/>
        <v>7</v>
      </c>
      <c r="AR9" s="32">
        <f t="shared" si="2"/>
        <v>50</v>
      </c>
      <c r="AS9" s="33">
        <f t="shared" si="2"/>
        <v>0</v>
      </c>
      <c r="AT9" s="35">
        <f t="shared" si="2"/>
        <v>0</v>
      </c>
      <c r="AU9" s="32">
        <f t="shared" si="2"/>
        <v>160</v>
      </c>
      <c r="AV9" s="33">
        <f t="shared" si="2"/>
        <v>0</v>
      </c>
      <c r="AW9" s="35">
        <f t="shared" si="2"/>
        <v>0</v>
      </c>
      <c r="AX9" s="45">
        <f t="shared" si="2"/>
        <v>9</v>
      </c>
      <c r="AY9" s="46">
        <f t="shared" si="2"/>
        <v>8</v>
      </c>
      <c r="AZ9" s="47">
        <f t="shared" si="2"/>
        <v>7</v>
      </c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</row>
    <row r="10" ht="12.75">
      <c r="K10" s="27"/>
    </row>
  </sheetData>
  <sheetProtection/>
  <mergeCells count="18">
    <mergeCell ref="A1:AN1"/>
    <mergeCell ref="AO2:AW2"/>
    <mergeCell ref="AX2:AZ3"/>
    <mergeCell ref="AO3:AQ3"/>
    <mergeCell ref="AR3:AT3"/>
    <mergeCell ref="AU3:AW3"/>
    <mergeCell ref="AJ2:AN3"/>
    <mergeCell ref="B3:E3"/>
    <mergeCell ref="F3:I3"/>
    <mergeCell ref="J3:N3"/>
    <mergeCell ref="AE3:AI3"/>
    <mergeCell ref="A2:A4"/>
    <mergeCell ref="B2:N2"/>
    <mergeCell ref="O2:AI2"/>
    <mergeCell ref="O3:R3"/>
    <mergeCell ref="W3:Z3"/>
    <mergeCell ref="S3:V3"/>
    <mergeCell ref="AA3:AD3"/>
  </mergeCells>
  <printOptions/>
  <pageMargins left="0.11811023622047245" right="0.15748031496062992" top="0.984251968503937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2016-08-05T09:14:49Z</cp:lastPrinted>
  <dcterms:created xsi:type="dcterms:W3CDTF">2015-08-04T06:32:57Z</dcterms:created>
  <dcterms:modified xsi:type="dcterms:W3CDTF">2016-09-15T06:25:30Z</dcterms:modified>
  <cp:category/>
  <cp:version/>
  <cp:contentType/>
  <cp:contentStatus/>
</cp:coreProperties>
</file>