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02.10.16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<sst xmlns="http://schemas.openxmlformats.org/spreadsheetml/2006/main" count="23" uniqueCount="20">
  <si>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</si>
  <si>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</si>
  <si>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</si>
  <si>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</si>
  <si>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</si>
  <si>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</si>
  <si>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</si>
  <si>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</si>
  <si>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>Валовый надой молока 2015, кг</t>
  </si>
  <si>
    <t>Реализовано молока в физическом весе 2015 , кг</t>
  </si>
  <si>
    <t xml:space="preserve"> +/- к прошлому году, кг</t>
  </si>
  <si>
    <t xml:space="preserve">Поголовье коров           2015 год </t>
  </si>
  <si>
    <t>Надой     на 1 фуражную корову, кг</t>
  </si>
  <si>
    <t>Надой        на 1 фуражную корову 2015,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</si>
  <si>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</si>
  <si>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</si>
  <si>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</si>
  <si>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</si>
  <si>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Жирность молока,   %</t>
  </si>
  <si>
    <t xml:space="preserve">Производство молока в сельскохозяйственных организациях  Лотошинского муниципального района на 2  октября  2016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</si>
</sst>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164" fontId="2" fillId="24" borderId="14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1" fillId="24" borderId="18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2" fillId="24" borderId="19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4" borderId="20" xfId="0" applyFont="1" applyFill="1" applyBorder="1" applyAlignment="1">
      <alignment horizontal="left" vertical="center" wrapText="1"/>
    </xf>
    <xf numFmtId="0" fontId="2" fillId="24" borderId="21" xfId="0" applyFont="1" applyFill="1" applyBorder="1" applyAlignment="1">
      <alignment horizontal="center" vertical="center" wrapText="1"/>
    </xf>
    <xf numFmtId="164" fontId="2" fillId="24" borderId="21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workbookViewId="0" topLeftCell="A1">
      <selection activeCell="I4" sqref="I4"/>
    </sheetView>
  </sheetViews>
  <sheetFormatPr defaultColWidth="9.140625" defaultRowHeight="51" customHeight="1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60.75" customHeight="1" thickBot="1">
      <c r="A1" s="22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3"/>
    </row>
    <row r="2" spans="1:18" s="19" customFormat="1" ht="68.25" customHeight="1" thickBot="1">
      <c r="A2" s="13" t="s">
        <v>6</v>
      </c>
      <c r="B2" s="14" t="s">
        <v>0</v>
      </c>
      <c r="C2" s="14" t="s">
        <v>11</v>
      </c>
      <c r="D2" s="14" t="s">
        <v>10</v>
      </c>
      <c r="E2" s="14" t="s">
        <v>2</v>
      </c>
      <c r="F2" s="14" t="s">
        <v>8</v>
      </c>
      <c r="G2" s="14" t="s">
        <v>10</v>
      </c>
      <c r="H2" s="14" t="s">
        <v>12</v>
      </c>
      <c r="I2" s="14" t="s">
        <v>13</v>
      </c>
      <c r="J2" s="14" t="s">
        <v>10</v>
      </c>
      <c r="K2" s="14" t="s">
        <v>3</v>
      </c>
      <c r="L2" s="14" t="s">
        <v>4</v>
      </c>
      <c r="M2" s="14" t="s">
        <v>9</v>
      </c>
      <c r="N2" s="14" t="s">
        <v>10</v>
      </c>
      <c r="O2" s="14" t="s">
        <v>5</v>
      </c>
      <c r="P2" s="21" t="s">
        <v>18</v>
      </c>
      <c r="R2" s="1"/>
    </row>
    <row r="3" spans="1:16" s="1" customFormat="1" ht="37.5" customHeight="1">
      <c r="A3" s="24" t="s">
        <v>7</v>
      </c>
      <c r="B3" s="25">
        <v>900</v>
      </c>
      <c r="C3" s="25">
        <v>1024</v>
      </c>
      <c r="D3" s="25">
        <v>-124</v>
      </c>
      <c r="E3" s="25">
        <v>14750</v>
      </c>
      <c r="F3" s="25">
        <v>12724</v>
      </c>
      <c r="G3" s="2">
        <f>E3-F3</f>
        <v>2026</v>
      </c>
      <c r="H3" s="26">
        <f aca="true" t="shared" si="0" ref="H3:I6">E3/B3</f>
        <v>16.38888888888889</v>
      </c>
      <c r="I3" s="26">
        <f t="shared" si="0"/>
        <v>12.42578125</v>
      </c>
      <c r="J3" s="26">
        <f>H3-I3</f>
        <v>3.9631076388888893</v>
      </c>
      <c r="K3" s="25">
        <v>652</v>
      </c>
      <c r="L3" s="25">
        <v>14098</v>
      </c>
      <c r="M3" s="25">
        <v>12187</v>
      </c>
      <c r="N3" s="25">
        <f aca="true" t="shared" si="1" ref="N3:N8">L3-M3</f>
        <v>1911</v>
      </c>
      <c r="O3" s="18">
        <f>L3*P3/3.4</f>
        <v>16585.88235294118</v>
      </c>
      <c r="P3" s="27">
        <v>4</v>
      </c>
    </row>
    <row r="4" spans="1:16" s="1" customFormat="1" ht="37.5" customHeight="1">
      <c r="A4" s="6" t="s">
        <v>14</v>
      </c>
      <c r="B4" s="2">
        <v>1100</v>
      </c>
      <c r="C4" s="2">
        <v>1213</v>
      </c>
      <c r="D4" s="2">
        <f>B4-C4</f>
        <v>-113</v>
      </c>
      <c r="E4" s="2">
        <v>19364</v>
      </c>
      <c r="F4" s="2">
        <v>20385</v>
      </c>
      <c r="G4" s="2">
        <f>E4-F4</f>
        <v>-1021</v>
      </c>
      <c r="H4" s="3">
        <f t="shared" si="0"/>
        <v>17.603636363636365</v>
      </c>
      <c r="I4" s="20">
        <f t="shared" si="0"/>
        <v>16.805441055234954</v>
      </c>
      <c r="J4" s="3">
        <f>H4-I4</f>
        <v>0.7981953084014108</v>
      </c>
      <c r="K4" s="2">
        <v>814</v>
      </c>
      <c r="L4" s="2">
        <v>18550</v>
      </c>
      <c r="M4" s="2">
        <v>19230</v>
      </c>
      <c r="N4" s="2">
        <f t="shared" si="1"/>
        <v>-680</v>
      </c>
      <c r="O4" s="18">
        <f>L4*P4/3.4</f>
        <v>21277.941176470587</v>
      </c>
      <c r="P4" s="15">
        <v>3.9</v>
      </c>
    </row>
    <row r="5" spans="1:16" s="1" customFormat="1" ht="37.5" customHeight="1">
      <c r="A5" s="6" t="s">
        <v>15</v>
      </c>
      <c r="B5" s="2">
        <v>723</v>
      </c>
      <c r="C5" s="2">
        <v>900</v>
      </c>
      <c r="D5" s="2">
        <f>B5-C5</f>
        <v>-177</v>
      </c>
      <c r="E5" s="2">
        <v>10162</v>
      </c>
      <c r="F5" s="2">
        <v>13378</v>
      </c>
      <c r="G5" s="2">
        <f>E5-F5</f>
        <v>-3216</v>
      </c>
      <c r="H5" s="3">
        <f t="shared" si="0"/>
        <v>14.055325034578146</v>
      </c>
      <c r="I5" s="20">
        <f t="shared" si="0"/>
        <v>14.864444444444445</v>
      </c>
      <c r="J5" s="3">
        <f>H5-I5</f>
        <v>-0.8091194098662982</v>
      </c>
      <c r="K5" s="2">
        <v>1254</v>
      </c>
      <c r="L5" s="2">
        <v>8908</v>
      </c>
      <c r="M5" s="2">
        <v>10451</v>
      </c>
      <c r="N5" s="2">
        <f t="shared" si="1"/>
        <v>-1543</v>
      </c>
      <c r="O5" s="18">
        <f>L5*P5/3.4</f>
        <v>10846.8</v>
      </c>
      <c r="P5" s="15">
        <v>4.14</v>
      </c>
    </row>
    <row r="6" spans="1:16" s="1" customFormat="1" ht="37.5" customHeight="1">
      <c r="A6" s="6" t="s">
        <v>16</v>
      </c>
      <c r="B6" s="2">
        <v>560</v>
      </c>
      <c r="C6" s="2">
        <v>560</v>
      </c>
      <c r="D6" s="2">
        <f>B6-C6</f>
        <v>0</v>
      </c>
      <c r="E6" s="2">
        <v>7482</v>
      </c>
      <c r="F6" s="2">
        <v>7272</v>
      </c>
      <c r="G6" s="2">
        <f>E6-F6</f>
        <v>210</v>
      </c>
      <c r="H6" s="3">
        <f t="shared" si="0"/>
        <v>13.360714285714286</v>
      </c>
      <c r="I6" s="20">
        <f t="shared" si="0"/>
        <v>12.985714285714286</v>
      </c>
      <c r="J6" s="3">
        <f>H6-I6</f>
        <v>0.375</v>
      </c>
      <c r="K6" s="2">
        <v>250</v>
      </c>
      <c r="L6" s="2">
        <v>7227</v>
      </c>
      <c r="M6" s="2">
        <v>6812</v>
      </c>
      <c r="N6" s="2">
        <f t="shared" si="1"/>
        <v>415</v>
      </c>
      <c r="O6" s="18">
        <f>L6*P6/3.4</f>
        <v>8502.35294117647</v>
      </c>
      <c r="P6" s="15">
        <v>4</v>
      </c>
    </row>
    <row r="7" spans="1:16" s="1" customFormat="1" ht="37.5" customHeight="1" thickBot="1">
      <c r="A7" s="12" t="s">
        <v>17</v>
      </c>
      <c r="B7" s="9"/>
      <c r="C7" s="9"/>
      <c r="D7" s="9"/>
      <c r="E7" s="9"/>
      <c r="F7" s="9"/>
      <c r="G7" s="9"/>
      <c r="H7" s="10"/>
      <c r="I7" s="10"/>
      <c r="J7" s="10"/>
      <c r="K7" s="9"/>
      <c r="L7" s="9">
        <v>0</v>
      </c>
      <c r="M7" s="9">
        <v>728</v>
      </c>
      <c r="N7" s="9">
        <f t="shared" si="1"/>
        <v>-728</v>
      </c>
      <c r="O7" s="11">
        <f>L7</f>
        <v>0</v>
      </c>
      <c r="P7" s="16"/>
    </row>
    <row r="8" spans="1:16" s="8" customFormat="1" ht="51" customHeight="1" thickBot="1">
      <c r="A8" s="7" t="s">
        <v>1</v>
      </c>
      <c r="B8" s="4">
        <f>SUM(B3:B7)</f>
        <v>3283</v>
      </c>
      <c r="C8" s="4">
        <f>SUM(C3:C6)</f>
        <v>3697</v>
      </c>
      <c r="D8" s="4">
        <f>B8-C8</f>
        <v>-414</v>
      </c>
      <c r="E8" s="4">
        <f>SUM(E3:E7)</f>
        <v>51758</v>
      </c>
      <c r="F8" s="4">
        <f>SUM(F3:F7)</f>
        <v>53759</v>
      </c>
      <c r="G8" s="4">
        <f>E8-F8</f>
        <v>-2001</v>
      </c>
      <c r="H8" s="5">
        <f>E8/B8</f>
        <v>15.76545842217484</v>
      </c>
      <c r="I8" s="5">
        <f>F8/C8</f>
        <v>14.541249661888017</v>
      </c>
      <c r="J8" s="5">
        <f>H8-I8</f>
        <v>1.2242087602868228</v>
      </c>
      <c r="K8" s="4">
        <f>SUM(K3:K7)</f>
        <v>2970</v>
      </c>
      <c r="L8" s="4">
        <f>SUM(L3:L7)</f>
        <v>48783</v>
      </c>
      <c r="M8" s="4">
        <f>SUM(M3:M7)</f>
        <v>49408</v>
      </c>
      <c r="N8" s="4">
        <f t="shared" si="1"/>
        <v>-625</v>
      </c>
      <c r="O8" s="5">
        <f>SUM(O3:O7)</f>
        <v>57212.97647058823</v>
      </c>
      <c r="P8" s="17">
        <f>O8*3.4/L8</f>
        <v>3.9875391017362607</v>
      </c>
    </row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Admin</cp:lastModifiedBy>
  <cp:lastPrinted>2016-10-03T08:44:39Z</cp:lastPrinted>
  <dcterms:created xsi:type="dcterms:W3CDTF">2014-09-03T05:37:13Z</dcterms:created>
  <dcterms:modified xsi:type="dcterms:W3CDTF">2016-10-03T08:44:41Z</dcterms:modified>
  <cp:category/>
  <cp:version/>
  <cp:contentType/>
  <cp:contentStatus/>
</cp:coreProperties>
</file>