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1.01.17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<sst xmlns="http://schemas.openxmlformats.org/spreadsheetml/2006/main" count="24" uniqueCount="21">
  <si>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</si>
  <si>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</si>
  <si>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</si>
  <si>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</si>
  <si>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</si>
  <si>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</si>
  <si>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</si>
  <si>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</si>
  <si>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</si>
  <si>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Надой     на 1 фуражную корову,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</si>
  <si>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</si>
  <si>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</si>
  <si>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</si>
  <si>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</si>
  <si>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.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</si>
  <si>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</si>
  <si>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</si>
  <si>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</si>
  <si>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</si>
  <si>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 xml:space="preserve">Производство молока в сельскохозяйственных организациях  Лотошинского муниципального района на 11 января 2017 года                                                                                                                                            </t>
  </si>
  <si>
    <t>Жирность молока,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</si>
</sst>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I3" sqref="I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54" customHeight="1" thickBo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8" s="14" customFormat="1" ht="75.75" customHeight="1" thickBot="1">
      <c r="A2" s="9" t="s">
        <v>6</v>
      </c>
      <c r="B2" s="10" t="s">
        <v>0</v>
      </c>
      <c r="C2" s="10" t="s">
        <v>15</v>
      </c>
      <c r="D2" s="10" t="s">
        <v>8</v>
      </c>
      <c r="E2" s="10" t="s">
        <v>2</v>
      </c>
      <c r="F2" s="10" t="s">
        <v>16</v>
      </c>
      <c r="G2" s="10" t="s">
        <v>8</v>
      </c>
      <c r="H2" s="10" t="s">
        <v>9</v>
      </c>
      <c r="I2" s="10" t="s">
        <v>17</v>
      </c>
      <c r="J2" s="10" t="s">
        <v>8</v>
      </c>
      <c r="K2" s="10" t="s">
        <v>3</v>
      </c>
      <c r="L2" s="10" t="s">
        <v>4</v>
      </c>
      <c r="M2" s="10" t="s">
        <v>18</v>
      </c>
      <c r="N2" s="10" t="s">
        <v>8</v>
      </c>
      <c r="O2" s="10" t="s">
        <v>5</v>
      </c>
      <c r="P2" s="15" t="s">
        <v>20</v>
      </c>
      <c r="R2" s="1"/>
    </row>
    <row r="3" spans="1:16" s="1" customFormat="1" ht="42" customHeight="1">
      <c r="A3" s="16" t="s">
        <v>7</v>
      </c>
      <c r="B3" s="2">
        <v>900</v>
      </c>
      <c r="C3" s="2">
        <v>1000</v>
      </c>
      <c r="D3" s="2">
        <f>B3-C3</f>
        <v>-100</v>
      </c>
      <c r="E3" s="2">
        <v>15553</v>
      </c>
      <c r="F3" s="2">
        <v>12158</v>
      </c>
      <c r="G3" s="2">
        <f>E3-F3</f>
        <v>3395</v>
      </c>
      <c r="H3" s="3">
        <f aca="true" t="shared" si="0" ref="H3:I6">E3/B3</f>
        <v>17.281111111111112</v>
      </c>
      <c r="I3" s="3">
        <f t="shared" si="0"/>
        <v>12.158</v>
      </c>
      <c r="J3" s="3">
        <f>H3-I3</f>
        <v>5.123111111111113</v>
      </c>
      <c r="K3" s="2">
        <v>576</v>
      </c>
      <c r="L3" s="2">
        <v>14977</v>
      </c>
      <c r="M3" s="2">
        <v>11824</v>
      </c>
      <c r="N3" s="2">
        <f aca="true" t="shared" si="1" ref="N3:N8">L3-M3</f>
        <v>3153</v>
      </c>
      <c r="O3" s="11">
        <f>L3*P3/3.4</f>
        <v>18060.5</v>
      </c>
      <c r="P3" s="17">
        <v>4.1</v>
      </c>
    </row>
    <row r="4" spans="1:16" s="1" customFormat="1" ht="42" customHeight="1">
      <c r="A4" s="6" t="s">
        <v>10</v>
      </c>
      <c r="B4" s="2">
        <v>1100</v>
      </c>
      <c r="C4" s="2">
        <v>1200</v>
      </c>
      <c r="D4" s="2">
        <f>B4-C4</f>
        <v>-100</v>
      </c>
      <c r="E4" s="2">
        <v>18414</v>
      </c>
      <c r="F4" s="2">
        <v>24483</v>
      </c>
      <c r="G4" s="2">
        <f>E4-F4</f>
        <v>-6069</v>
      </c>
      <c r="H4" s="3">
        <f t="shared" si="0"/>
        <v>16.74</v>
      </c>
      <c r="I4" s="3">
        <f t="shared" si="0"/>
        <v>20.4025</v>
      </c>
      <c r="J4" s="3">
        <f>H4-I4</f>
        <v>-3.6625000000000014</v>
      </c>
      <c r="K4" s="2">
        <v>1244</v>
      </c>
      <c r="L4" s="2">
        <v>17170</v>
      </c>
      <c r="M4" s="2">
        <v>23190</v>
      </c>
      <c r="N4" s="2">
        <f t="shared" si="1"/>
        <v>-6020</v>
      </c>
      <c r="O4" s="11">
        <f>L4*P4/3.4</f>
        <v>20705</v>
      </c>
      <c r="P4" s="12">
        <v>4.1</v>
      </c>
    </row>
    <row r="5" spans="1:16" s="1" customFormat="1" ht="42" customHeight="1">
      <c r="A5" s="6" t="s">
        <v>11</v>
      </c>
      <c r="B5" s="2">
        <v>569</v>
      </c>
      <c r="C5" s="2">
        <v>900</v>
      </c>
      <c r="D5" s="2">
        <f>B5-C5</f>
        <v>-331</v>
      </c>
      <c r="E5" s="2">
        <v>11125</v>
      </c>
      <c r="F5" s="2">
        <v>13940</v>
      </c>
      <c r="G5" s="2">
        <f>E5-F5</f>
        <v>-2815</v>
      </c>
      <c r="H5" s="3">
        <f t="shared" si="0"/>
        <v>19.551845342706503</v>
      </c>
      <c r="I5" s="3">
        <f t="shared" si="0"/>
        <v>15.488888888888889</v>
      </c>
      <c r="J5" s="3">
        <f>H5-I5</f>
        <v>4.062956453817614</v>
      </c>
      <c r="K5" s="2">
        <v>788</v>
      </c>
      <c r="L5" s="2">
        <v>9560</v>
      </c>
      <c r="M5" s="2">
        <v>12355</v>
      </c>
      <c r="N5" s="2">
        <f t="shared" si="1"/>
        <v>-2795</v>
      </c>
      <c r="O5" s="11">
        <f>L5*P5/3.4</f>
        <v>12034.352941176472</v>
      </c>
      <c r="P5" s="12">
        <v>4.28</v>
      </c>
    </row>
    <row r="6" spans="1:16" s="1" customFormat="1" ht="42" customHeight="1">
      <c r="A6" s="6" t="s">
        <v>12</v>
      </c>
      <c r="B6" s="2">
        <v>560</v>
      </c>
      <c r="C6" s="2">
        <v>560</v>
      </c>
      <c r="D6" s="2">
        <f>B6-C6</f>
        <v>0</v>
      </c>
      <c r="E6" s="2">
        <v>8064</v>
      </c>
      <c r="F6" s="2">
        <v>7092</v>
      </c>
      <c r="G6" s="2">
        <f>E6-F6</f>
        <v>972</v>
      </c>
      <c r="H6" s="3">
        <f t="shared" si="0"/>
        <v>14.4</v>
      </c>
      <c r="I6" s="3">
        <f t="shared" si="0"/>
        <v>12.664285714285715</v>
      </c>
      <c r="J6" s="3">
        <f>H6-I6</f>
        <v>1.7357142857142858</v>
      </c>
      <c r="K6" s="2">
        <v>484</v>
      </c>
      <c r="L6" s="2">
        <v>7466</v>
      </c>
      <c r="M6" s="2">
        <v>6519</v>
      </c>
      <c r="N6" s="2">
        <f t="shared" si="1"/>
        <v>947</v>
      </c>
      <c r="O6" s="11">
        <f>L6*P6/3.4</f>
        <v>9003.117647058823</v>
      </c>
      <c r="P6" s="12">
        <v>4.1</v>
      </c>
    </row>
    <row r="7" spans="1:16" s="1" customFormat="1" ht="42" customHeight="1" thickBot="1">
      <c r="A7" s="18" t="s">
        <v>13</v>
      </c>
      <c r="B7" s="2"/>
      <c r="C7" s="2"/>
      <c r="D7" s="2"/>
      <c r="E7" s="2"/>
      <c r="F7" s="2"/>
      <c r="G7" s="2"/>
      <c r="H7" s="3"/>
      <c r="I7" s="3"/>
      <c r="J7" s="3"/>
      <c r="K7" s="2"/>
      <c r="L7" s="2">
        <v>791</v>
      </c>
      <c r="M7" s="2">
        <v>764</v>
      </c>
      <c r="N7" s="2">
        <f t="shared" si="1"/>
        <v>27</v>
      </c>
      <c r="O7" s="11">
        <f>L7</f>
        <v>791</v>
      </c>
      <c r="P7" s="19"/>
    </row>
    <row r="8" spans="1:16" s="8" customFormat="1" ht="42" customHeight="1" thickBot="1">
      <c r="A8" s="7" t="s">
        <v>1</v>
      </c>
      <c r="B8" s="4">
        <f>SUM(B3:B7)</f>
        <v>3129</v>
      </c>
      <c r="C8" s="4">
        <f>SUM(C3:C6)</f>
        <v>3660</v>
      </c>
      <c r="D8" s="4">
        <f>B8-C8</f>
        <v>-531</v>
      </c>
      <c r="E8" s="4">
        <f>SUM(E3:E7)</f>
        <v>53156</v>
      </c>
      <c r="F8" s="4">
        <f>SUM(F3:F6)</f>
        <v>57673</v>
      </c>
      <c r="G8" s="4">
        <f>E8-F8</f>
        <v>-4517</v>
      </c>
      <c r="H8" s="5">
        <f>E8/B8</f>
        <v>16.988175135826143</v>
      </c>
      <c r="I8" s="5">
        <f>F8/C8</f>
        <v>15.757650273224044</v>
      </c>
      <c r="J8" s="5">
        <f>H8-I8</f>
        <v>1.230524862602099</v>
      </c>
      <c r="K8" s="4">
        <f>SUM(K3:K7)</f>
        <v>3092</v>
      </c>
      <c r="L8" s="4">
        <f>SUM(L3:L7)</f>
        <v>49964</v>
      </c>
      <c r="M8" s="4">
        <f>SUM(M3:M7)</f>
        <v>54652</v>
      </c>
      <c r="N8" s="4">
        <f t="shared" si="1"/>
        <v>-4688</v>
      </c>
      <c r="O8" s="5">
        <f>SUM(O3:O7)</f>
        <v>60593.9705882353</v>
      </c>
      <c r="P8" s="13">
        <f>O8*3.4/L8</f>
        <v>4.123358818349212</v>
      </c>
    </row>
    <row r="15" ht="15">
      <c r="E15" t="s">
        <v>14</v>
      </c>
    </row>
    <row r="19" ht="17.25" customHeight="1"/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2017-01-12T10:04:49Z</dcterms:modified>
  <cp:category/>
  <cp:version/>
  <cp:contentType/>
  <cp:contentStatus/>
</cp:coreProperties>
</file>