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<sst xmlns="http://schemas.openxmlformats.org/spreadsheetml/2006/main" count="66" uniqueCount="59">
  <si>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На 1</t>
  </si>
  <si>
    <t xml:space="preserve"> +,-к</t>
  </si>
  <si>
    <t>Валовый</t>
  </si>
  <si>
    <t xml:space="preserve"> +,- к</t>
  </si>
  <si>
    <t>Реализ</t>
  </si>
  <si>
    <t>фураж</t>
  </si>
  <si>
    <t>надой</t>
  </si>
  <si>
    <t>всего</t>
  </si>
  <si>
    <t>тонн</t>
  </si>
  <si>
    <t>Волоколамский</t>
  </si>
  <si>
    <t>Воскресенский</t>
  </si>
  <si>
    <t>Дмитровский</t>
  </si>
  <si>
    <t>Домодедово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</si>
  <si>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</si>
  <si>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</si>
  <si>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</si>
  <si>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</si>
  <si>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</si>
  <si>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</si>
  <si>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</si>
  <si>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</si>
  <si>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</si>
  <si>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</si>
  <si>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</si>
  <si>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</si>
  <si>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</t>
  </si>
  <si>
    <t>Ногинский</t>
  </si>
  <si>
    <t>Одинцовский</t>
  </si>
  <si>
    <t>Озерский</t>
  </si>
  <si>
    <t>Орехово-Зуевск</t>
  </si>
  <si>
    <t>П-Посадский</t>
  </si>
  <si>
    <t>Подольский</t>
  </si>
  <si>
    <t>Пушкинский</t>
  </si>
  <si>
    <t>Раменский</t>
  </si>
  <si>
    <t>Рузский</t>
  </si>
  <si>
    <t>Серг-Посадский</t>
  </si>
  <si>
    <t>Серпуховский</t>
  </si>
  <si>
    <t>Солнечногорск</t>
  </si>
  <si>
    <t>Ступинский</t>
  </si>
  <si>
    <t>Талдомский</t>
  </si>
  <si>
    <t>Чеховский</t>
  </si>
  <si>
    <t>Шатурский</t>
  </si>
  <si>
    <t>Шаховской</t>
  </si>
  <si>
    <t>ВСЕГО</t>
  </si>
  <si>
    <t>корову,кг</t>
  </si>
  <si>
    <t>кг</t>
  </si>
  <si>
    <t>тн</t>
  </si>
  <si>
    <t>(по крупным, средним и малым сельскохозяйственным предприятиям)</t>
  </si>
  <si>
    <t>% товарности</t>
  </si>
  <si>
    <t>Поголовье коров</t>
  </si>
  <si>
    <t xml:space="preserve">Щелковский </t>
  </si>
  <si>
    <t xml:space="preserve">Сереб-Прудский </t>
  </si>
  <si>
    <t xml:space="preserve">    </t>
  </si>
  <si>
    <t xml:space="preserve"> </t>
  </si>
  <si>
    <t>2016г.</t>
  </si>
  <si>
    <t>надой на1 фур.корову в 2016г.</t>
  </si>
  <si>
    <t xml:space="preserve">               ИНФОРМАЦИЯ  ПО  НАДОЮ  МОЛОКА  на 28.04.2017 г.</t>
  </si>
  <si>
    <t>28.04.17. + -, к      01.01.   2017</t>
  </si>
  <si>
    <t>28.04.17    + -, к 28.04.16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</si>
</sst>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"/>
    <numFmt numFmtId="182" formatCode="0.000"/>
    <numFmt numFmtId="183" formatCode="[$-FC19]d\ mmmm\ yyyy\ &quot;г.&quot;"/>
    <numFmt numFmtId="184" formatCode="dd/mm/yy;@"/>
    <numFmt numFmtId="185" formatCode="0.0000"/>
    <numFmt numFmtId="186" formatCode="0.00000"/>
    <numFmt numFmtId="187" formatCode="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4">
    <font>
      <sz val="10"/>
      <name val="Arial"/>
      <family val="0"/>
    </font>
    <font>
      <sz val="9"/>
      <name val="Times New Roman Cyr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9"/>
      <color indexed="9"/>
      <name val="Times New Roman Cyr"/>
      <family val="1"/>
    </font>
    <font>
      <sz val="12"/>
      <name val="Times New Roman CYR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 applyProtection="1">
      <alignment horizontal="left" vertical="center"/>
      <protection locked="0"/>
    </xf>
    <xf numFmtId="180" fontId="2" fillId="0" borderId="12" xfId="0" applyNumberFormat="1" applyFont="1" applyFill="1" applyBorder="1" applyAlignment="1" applyProtection="1">
      <alignment horizontal="left" vertical="center"/>
      <protection locked="0"/>
    </xf>
    <xf numFmtId="180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8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8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10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16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18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justify"/>
    </xf>
    <xf numFmtId="0" fontId="0" fillId="0" borderId="0" xfId="0" applyFill="1" applyAlignment="1">
      <alignment/>
    </xf>
    <xf numFmtId="180" fontId="1" fillId="33" borderId="13" xfId="0" applyNumberFormat="1" applyFont="1" applyFill="1" applyBorder="1" applyAlignment="1" applyProtection="1">
      <alignment horizontal="left" vertical="center"/>
      <protection locked="0"/>
    </xf>
    <xf numFmtId="3" fontId="3" fillId="33" borderId="13" xfId="0" applyNumberFormat="1" applyFont="1" applyFill="1" applyBorder="1" applyAlignment="1" applyProtection="1">
      <alignment horizontal="right" vertical="center"/>
      <protection locked="0"/>
    </xf>
    <xf numFmtId="1" fontId="3" fillId="33" borderId="13" xfId="0" applyNumberFormat="1" applyFont="1" applyFill="1" applyBorder="1" applyAlignment="1" applyProtection="1">
      <alignment horizontal="right" vertical="center"/>
      <protection locked="0"/>
    </xf>
    <xf numFmtId="181" fontId="3" fillId="33" borderId="13" xfId="0" applyNumberFormat="1" applyFont="1" applyFill="1" applyBorder="1" applyAlignment="1" applyProtection="1">
      <alignment horizontal="right" vertical="center"/>
      <protection locked="0"/>
    </xf>
    <xf numFmtId="181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80" fontId="1" fillId="33" borderId="13" xfId="0" applyNumberFormat="1" applyFont="1" applyFill="1" applyBorder="1" applyAlignment="1">
      <alignment/>
    </xf>
    <xf numFmtId="180" fontId="1" fillId="33" borderId="13" xfId="0" applyNumberFormat="1" applyFont="1" applyFill="1" applyBorder="1" applyAlignment="1">
      <alignment horizontal="center"/>
    </xf>
    <xf numFmtId="180" fontId="4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right" vertical="center"/>
      <protection locked="0"/>
    </xf>
    <xf numFmtId="18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180" fontId="1" fillId="33" borderId="17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180" fontId="1" fillId="33" borderId="19" xfId="0" applyNumberFormat="1" applyFont="1" applyFill="1" applyBorder="1" applyAlignment="1">
      <alignment horizontal="center"/>
    </xf>
    <xf numFmtId="178" fontId="5" fillId="0" borderId="0" xfId="43" applyFont="1" applyFill="1" applyAlignment="1">
      <alignment horizontal="center"/>
    </xf>
    <xf numFmtId="178" fontId="0" fillId="0" borderId="0" xfId="43" applyFont="1" applyAlignment="1">
      <alignment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0" fontId="3" fillId="0" borderId="20" xfId="0" applyNumberFormat="1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120" zoomScaleNormal="120" zoomScalePageLayoutView="0" workbookViewId="0" topLeftCell="A16">
      <selection activeCell="M40" sqref="M40"/>
    </sheetView>
  </sheetViews>
  <sheetFormatPr defaultColWidth="9.140625" defaultRowHeight="12.75"/>
  <cols>
    <col min="1" max="1" width="13.28125" style="1" customWidth="1"/>
    <col min="2" max="2" width="7.00390625" style="1" customWidth="1"/>
    <col min="3" max="3" width="7.140625" style="1" customWidth="1"/>
    <col min="4" max="4" width="7.140625" style="2" customWidth="1"/>
    <col min="5" max="5" width="6.8515625" style="2" customWidth="1"/>
    <col min="6" max="6" width="6.28125" style="2" customWidth="1"/>
    <col min="7" max="7" width="7.421875" style="6" customWidth="1"/>
    <col min="8" max="8" width="6.57421875" style="2" customWidth="1"/>
    <col min="9" max="9" width="7.140625" style="6" customWidth="1"/>
    <col min="10" max="10" width="6.28125" style="2" customWidth="1"/>
    <col min="11" max="11" width="7.28125" style="6" customWidth="1"/>
    <col min="12" max="12" width="7.57421875" style="2" customWidth="1"/>
    <col min="13" max="13" width="7.8515625" style="0" customWidth="1"/>
    <col min="14" max="14" width="5.8515625" style="0" customWidth="1"/>
    <col min="15" max="15" width="4.28125" style="0" customWidth="1"/>
  </cols>
  <sheetData>
    <row r="1" spans="1:13" s="7" customFormat="1" ht="18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12.75" customHeight="1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8.75" customHeight="1">
      <c r="A3" s="3"/>
      <c r="B3" s="43" t="s">
        <v>49</v>
      </c>
      <c r="C3" s="44"/>
      <c r="D3" s="44"/>
      <c r="E3" s="44"/>
      <c r="F3" s="45"/>
      <c r="G3" s="12" t="s">
        <v>0</v>
      </c>
      <c r="H3" s="15" t="s">
        <v>1</v>
      </c>
      <c r="I3" s="15" t="s">
        <v>2</v>
      </c>
      <c r="J3" s="17" t="s">
        <v>3</v>
      </c>
      <c r="K3" s="12" t="s">
        <v>4</v>
      </c>
      <c r="L3" s="15" t="s">
        <v>3</v>
      </c>
      <c r="M3" s="49" t="s">
        <v>48</v>
      </c>
    </row>
    <row r="4" spans="1:13" ht="17.25" customHeight="1">
      <c r="A4" s="4"/>
      <c r="B4" s="46"/>
      <c r="C4" s="47"/>
      <c r="D4" s="47"/>
      <c r="E4" s="47"/>
      <c r="F4" s="48"/>
      <c r="G4" s="13" t="s">
        <v>5</v>
      </c>
      <c r="H4" s="16">
        <v>2016</v>
      </c>
      <c r="I4" s="16" t="s">
        <v>6</v>
      </c>
      <c r="J4" s="18" t="s">
        <v>54</v>
      </c>
      <c r="K4" s="14" t="s">
        <v>7</v>
      </c>
      <c r="L4" s="16" t="s">
        <v>54</v>
      </c>
      <c r="M4" s="50"/>
    </row>
    <row r="5" spans="1:13" ht="53.25" customHeight="1">
      <c r="A5" s="5"/>
      <c r="B5" s="9">
        <v>42736</v>
      </c>
      <c r="C5" s="10">
        <v>42853</v>
      </c>
      <c r="D5" s="11">
        <v>42488</v>
      </c>
      <c r="E5" s="8" t="s">
        <v>57</v>
      </c>
      <c r="F5" s="33" t="s">
        <v>58</v>
      </c>
      <c r="G5" s="14" t="s">
        <v>44</v>
      </c>
      <c r="H5" s="16" t="s">
        <v>45</v>
      </c>
      <c r="I5" s="16" t="s">
        <v>8</v>
      </c>
      <c r="J5" s="18" t="s">
        <v>46</v>
      </c>
      <c r="K5" s="14" t="s">
        <v>8</v>
      </c>
      <c r="L5" s="19" t="s">
        <v>46</v>
      </c>
      <c r="M5" s="51"/>
    </row>
    <row r="6" spans="1:13" ht="15.75" customHeight="1">
      <c r="A6" s="22" t="s">
        <v>9</v>
      </c>
      <c r="B6" s="23">
        <v>2945</v>
      </c>
      <c r="C6" s="23">
        <v>3013</v>
      </c>
      <c r="D6" s="23">
        <v>3011</v>
      </c>
      <c r="E6" s="23">
        <f>C6-B6</f>
        <v>68</v>
      </c>
      <c r="F6" s="24">
        <f>C6-D6</f>
        <v>2</v>
      </c>
      <c r="G6" s="25">
        <v>16.8</v>
      </c>
      <c r="H6" s="25">
        <v>0.8</v>
      </c>
      <c r="I6" s="25">
        <v>50.5</v>
      </c>
      <c r="J6" s="25">
        <v>2.1</v>
      </c>
      <c r="K6" s="25">
        <v>47.9</v>
      </c>
      <c r="L6" s="25">
        <v>2.4</v>
      </c>
      <c r="M6" s="26">
        <f>K6/I6*100</f>
        <v>94.85148514851485</v>
      </c>
    </row>
    <row r="7" spans="1:13" ht="15.75" customHeight="1">
      <c r="A7" s="22" t="s">
        <v>10</v>
      </c>
      <c r="B7" s="23">
        <v>2178</v>
      </c>
      <c r="C7" s="23">
        <v>2051</v>
      </c>
      <c r="D7" s="23">
        <v>2172</v>
      </c>
      <c r="E7" s="23">
        <f aca="true" t="shared" si="0" ref="E7:E41">C7-B7</f>
        <v>-127</v>
      </c>
      <c r="F7" s="24">
        <f>C7-D7</f>
        <v>-121</v>
      </c>
      <c r="G7" s="25">
        <v>20.2</v>
      </c>
      <c r="H7" s="25">
        <v>-0.7</v>
      </c>
      <c r="I7" s="25">
        <v>41.4</v>
      </c>
      <c r="J7" s="25">
        <v>0.2</v>
      </c>
      <c r="K7" s="25">
        <v>41.4</v>
      </c>
      <c r="L7" s="25">
        <v>5.3</v>
      </c>
      <c r="M7" s="26">
        <f>K7/I7*100</f>
        <v>100</v>
      </c>
    </row>
    <row r="8" spans="1:13" ht="15.75" customHeight="1">
      <c r="A8" s="22" t="s">
        <v>11</v>
      </c>
      <c r="B8" s="23">
        <v>3363</v>
      </c>
      <c r="C8" s="23">
        <v>3422</v>
      </c>
      <c r="D8" s="23">
        <v>3356</v>
      </c>
      <c r="E8" s="23">
        <f t="shared" si="0"/>
        <v>59</v>
      </c>
      <c r="F8" s="24">
        <f aca="true" t="shared" si="1" ref="F8:F43">C8-D8</f>
        <v>66</v>
      </c>
      <c r="G8" s="25">
        <v>19.5</v>
      </c>
      <c r="H8" s="25">
        <v>-1.3</v>
      </c>
      <c r="I8" s="25">
        <v>66.5</v>
      </c>
      <c r="J8" s="25">
        <v>-1.8</v>
      </c>
      <c r="K8" s="25">
        <v>62.5</v>
      </c>
      <c r="L8" s="25">
        <v>-3.8</v>
      </c>
      <c r="M8" s="26">
        <f aca="true" t="shared" si="2" ref="M8:M41">K8/I8*100</f>
        <v>93.98496240601504</v>
      </c>
    </row>
    <row r="9" spans="1:14" ht="15.75" customHeight="1">
      <c r="A9" s="22" t="s">
        <v>12</v>
      </c>
      <c r="B9" s="23">
        <v>7517</v>
      </c>
      <c r="C9" s="23">
        <v>7517</v>
      </c>
      <c r="D9" s="23">
        <v>7517</v>
      </c>
      <c r="E9" s="23">
        <f t="shared" si="0"/>
        <v>0</v>
      </c>
      <c r="F9" s="24">
        <f t="shared" si="1"/>
        <v>0</v>
      </c>
      <c r="G9" s="25">
        <v>18.8</v>
      </c>
      <c r="H9" s="25">
        <v>0.3</v>
      </c>
      <c r="I9" s="25">
        <v>141.7</v>
      </c>
      <c r="J9" s="25">
        <v>1</v>
      </c>
      <c r="K9" s="25">
        <v>120.6</v>
      </c>
      <c r="L9" s="25">
        <v>-3.3</v>
      </c>
      <c r="M9" s="26">
        <f t="shared" si="2"/>
        <v>85.10938602681722</v>
      </c>
      <c r="N9" t="s">
        <v>53</v>
      </c>
    </row>
    <row r="10" spans="1:13" ht="15.75" customHeight="1">
      <c r="A10" s="22" t="s">
        <v>13</v>
      </c>
      <c r="B10" s="23">
        <v>31</v>
      </c>
      <c r="C10" s="23">
        <v>31</v>
      </c>
      <c r="D10" s="23">
        <v>55</v>
      </c>
      <c r="E10" s="23">
        <f t="shared" si="0"/>
        <v>0</v>
      </c>
      <c r="F10" s="24">
        <f t="shared" si="1"/>
        <v>-24</v>
      </c>
      <c r="G10" s="25">
        <v>7.8</v>
      </c>
      <c r="H10" s="25">
        <v>2.2</v>
      </c>
      <c r="I10" s="25">
        <v>0.3</v>
      </c>
      <c r="J10" s="25">
        <v>0</v>
      </c>
      <c r="K10" s="32">
        <v>0.2</v>
      </c>
      <c r="L10" s="25">
        <v>0</v>
      </c>
      <c r="M10" s="26">
        <f t="shared" si="2"/>
        <v>66.66666666666667</v>
      </c>
    </row>
    <row r="11" spans="1:13" ht="15.75" customHeight="1">
      <c r="A11" s="22" t="s">
        <v>14</v>
      </c>
      <c r="B11" s="23">
        <v>3176</v>
      </c>
      <c r="C11" s="23">
        <v>3179</v>
      </c>
      <c r="D11" s="23">
        <v>3221</v>
      </c>
      <c r="E11" s="23">
        <f t="shared" si="0"/>
        <v>3</v>
      </c>
      <c r="F11" s="24">
        <f t="shared" si="1"/>
        <v>-42</v>
      </c>
      <c r="G11" s="25">
        <v>20.9</v>
      </c>
      <c r="H11" s="25">
        <v>0.7</v>
      </c>
      <c r="I11" s="25">
        <v>66.4</v>
      </c>
      <c r="J11" s="25">
        <v>1.3</v>
      </c>
      <c r="K11" s="25">
        <v>66.3</v>
      </c>
      <c r="L11" s="25">
        <v>3.1</v>
      </c>
      <c r="M11" s="26">
        <f t="shared" si="2"/>
        <v>99.84939759036143</v>
      </c>
    </row>
    <row r="12" spans="1:13" ht="15.75" customHeight="1">
      <c r="A12" s="22" t="s">
        <v>15</v>
      </c>
      <c r="B12" s="23">
        <v>2300</v>
      </c>
      <c r="C12" s="23">
        <v>2190</v>
      </c>
      <c r="D12" s="23">
        <v>2290</v>
      </c>
      <c r="E12" s="23">
        <f t="shared" si="0"/>
        <v>-110</v>
      </c>
      <c r="F12" s="24">
        <f>C12-D12</f>
        <v>-100</v>
      </c>
      <c r="G12" s="25">
        <v>14.5</v>
      </c>
      <c r="H12" s="25">
        <v>-1.7</v>
      </c>
      <c r="I12" s="25">
        <v>31.7</v>
      </c>
      <c r="J12" s="25">
        <v>-5.3</v>
      </c>
      <c r="K12" s="25">
        <v>29.1</v>
      </c>
      <c r="L12" s="25">
        <v>-4.7</v>
      </c>
      <c r="M12" s="26">
        <f t="shared" si="2"/>
        <v>91.7981072555205</v>
      </c>
    </row>
    <row r="13" spans="1:13" ht="15.75" customHeight="1">
      <c r="A13" s="22" t="s">
        <v>16</v>
      </c>
      <c r="B13" s="23">
        <v>0</v>
      </c>
      <c r="C13" s="23">
        <v>0</v>
      </c>
      <c r="D13" s="23">
        <v>281</v>
      </c>
      <c r="E13" s="23">
        <f t="shared" si="0"/>
        <v>0</v>
      </c>
      <c r="F13" s="24">
        <f>C13-D13</f>
        <v>-281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>
        <v>0</v>
      </c>
    </row>
    <row r="14" spans="1:14" ht="15.75" customHeight="1">
      <c r="A14" s="22" t="s">
        <v>17</v>
      </c>
      <c r="B14" s="23">
        <v>2874</v>
      </c>
      <c r="C14" s="23">
        <v>2673</v>
      </c>
      <c r="D14" s="23">
        <v>2993</v>
      </c>
      <c r="E14" s="23">
        <f t="shared" si="0"/>
        <v>-201</v>
      </c>
      <c r="F14" s="24">
        <f>C14-D14</f>
        <v>-320</v>
      </c>
      <c r="G14" s="25">
        <v>16.8</v>
      </c>
      <c r="H14" s="25">
        <v>-1.6</v>
      </c>
      <c r="I14" s="25">
        <v>45</v>
      </c>
      <c r="J14" s="25">
        <v>-10.5</v>
      </c>
      <c r="K14" s="25">
        <v>41.7</v>
      </c>
      <c r="L14" s="25">
        <v>-11.5</v>
      </c>
      <c r="M14" s="26">
        <f t="shared" si="2"/>
        <v>92.66666666666667</v>
      </c>
      <c r="N14" t="s">
        <v>53</v>
      </c>
    </row>
    <row r="15" spans="1:13" ht="15.75" customHeight="1">
      <c r="A15" s="22" t="s">
        <v>18</v>
      </c>
      <c r="B15" s="23">
        <v>2769</v>
      </c>
      <c r="C15" s="23">
        <v>2692</v>
      </c>
      <c r="D15" s="23">
        <v>2873</v>
      </c>
      <c r="E15" s="23">
        <f t="shared" si="0"/>
        <v>-77</v>
      </c>
      <c r="F15" s="24">
        <f>C15-D15</f>
        <v>-181</v>
      </c>
      <c r="G15" s="25">
        <v>17.5</v>
      </c>
      <c r="H15" s="25">
        <v>3.1</v>
      </c>
      <c r="I15" s="25">
        <v>47</v>
      </c>
      <c r="J15" s="25">
        <v>5.7</v>
      </c>
      <c r="K15" s="25">
        <v>45.3</v>
      </c>
      <c r="L15" s="25">
        <v>6.1</v>
      </c>
      <c r="M15" s="26">
        <f t="shared" si="2"/>
        <v>96.38297872340425</v>
      </c>
    </row>
    <row r="16" spans="1:13" ht="15.75" customHeight="1">
      <c r="A16" s="22" t="s">
        <v>19</v>
      </c>
      <c r="B16" s="23">
        <v>1073</v>
      </c>
      <c r="C16" s="23">
        <v>450</v>
      </c>
      <c r="D16" s="23">
        <v>1058</v>
      </c>
      <c r="E16" s="23">
        <f t="shared" si="0"/>
        <v>-623</v>
      </c>
      <c r="F16" s="24">
        <f>C16-D16</f>
        <v>-608</v>
      </c>
      <c r="G16" s="25">
        <v>26</v>
      </c>
      <c r="H16" s="25">
        <v>4.7</v>
      </c>
      <c r="I16" s="25">
        <v>11.7</v>
      </c>
      <c r="J16" s="25">
        <v>-10.9</v>
      </c>
      <c r="K16" s="25">
        <v>11.5</v>
      </c>
      <c r="L16" s="25">
        <v>-9.8</v>
      </c>
      <c r="M16" s="26">
        <f t="shared" si="2"/>
        <v>98.2905982905983</v>
      </c>
    </row>
    <row r="17" spans="1:13" ht="15.75" customHeight="1">
      <c r="A17" s="22" t="s">
        <v>20</v>
      </c>
      <c r="B17" s="23">
        <v>3180</v>
      </c>
      <c r="C17" s="23">
        <v>3241</v>
      </c>
      <c r="D17" s="23">
        <v>3660</v>
      </c>
      <c r="E17" s="23">
        <f t="shared" si="0"/>
        <v>61</v>
      </c>
      <c r="F17" s="24">
        <f t="shared" si="1"/>
        <v>-419</v>
      </c>
      <c r="G17" s="25">
        <v>18.1</v>
      </c>
      <c r="H17" s="25">
        <v>0.9</v>
      </c>
      <c r="I17" s="25">
        <v>58.7</v>
      </c>
      <c r="J17" s="25">
        <v>-4.2</v>
      </c>
      <c r="K17" s="25">
        <v>57.9</v>
      </c>
      <c r="L17" s="25">
        <v>-5.7</v>
      </c>
      <c r="M17" s="26">
        <f t="shared" si="2"/>
        <v>98.63713798977852</v>
      </c>
    </row>
    <row r="18" spans="1:13" ht="15.75" customHeight="1">
      <c r="A18" s="22" t="s">
        <v>21</v>
      </c>
      <c r="B18" s="23">
        <v>4720</v>
      </c>
      <c r="C18" s="23">
        <v>4722</v>
      </c>
      <c r="D18" s="23">
        <v>4660</v>
      </c>
      <c r="E18" s="23">
        <f>C18-B18</f>
        <v>2</v>
      </c>
      <c r="F18" s="24">
        <f t="shared" si="1"/>
        <v>62</v>
      </c>
      <c r="G18" s="25">
        <v>21.7</v>
      </c>
      <c r="H18" s="25">
        <v>-0.4</v>
      </c>
      <c r="I18" s="25">
        <v>102.6</v>
      </c>
      <c r="J18" s="25">
        <v>-0.5</v>
      </c>
      <c r="K18" s="25">
        <v>98.5</v>
      </c>
      <c r="L18" s="25">
        <v>3.3</v>
      </c>
      <c r="M18" s="26">
        <f t="shared" si="2"/>
        <v>96.0038986354776</v>
      </c>
    </row>
    <row r="19" spans="1:13" ht="15.75" customHeight="1">
      <c r="A19" s="22" t="s">
        <v>22</v>
      </c>
      <c r="B19" s="23">
        <v>0</v>
      </c>
      <c r="C19" s="23">
        <v>0</v>
      </c>
      <c r="D19" s="23">
        <v>0</v>
      </c>
      <c r="E19" s="23">
        <f t="shared" si="0"/>
        <v>0</v>
      </c>
      <c r="F19" s="24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>
        <v>0</v>
      </c>
    </row>
    <row r="20" spans="1:13" ht="15.75" customHeight="1">
      <c r="A20" s="22" t="s">
        <v>23</v>
      </c>
      <c r="B20" s="23">
        <v>2525</v>
      </c>
      <c r="C20" s="23">
        <v>2465</v>
      </c>
      <c r="D20" s="23">
        <v>2476</v>
      </c>
      <c r="E20" s="23">
        <f t="shared" si="0"/>
        <v>-60</v>
      </c>
      <c r="F20" s="24">
        <f>C20-D20</f>
        <v>-11</v>
      </c>
      <c r="G20" s="25">
        <v>21.4</v>
      </c>
      <c r="H20" s="25">
        <v>-0.5</v>
      </c>
      <c r="I20" s="25">
        <v>52.8</v>
      </c>
      <c r="J20" s="25">
        <v>12</v>
      </c>
      <c r="K20" s="25">
        <v>51</v>
      </c>
      <c r="L20" s="25">
        <v>-0.3</v>
      </c>
      <c r="M20" s="26">
        <f t="shared" si="2"/>
        <v>96.5909090909091</v>
      </c>
    </row>
    <row r="21" spans="1:14" ht="15.75" customHeight="1">
      <c r="A21" s="22" t="s">
        <v>24</v>
      </c>
      <c r="B21" s="23">
        <v>174</v>
      </c>
      <c r="C21" s="23">
        <v>186</v>
      </c>
      <c r="D21" s="23">
        <v>216</v>
      </c>
      <c r="E21" s="23">
        <f t="shared" si="0"/>
        <v>12</v>
      </c>
      <c r="F21" s="24">
        <f>C21-D21</f>
        <v>-30</v>
      </c>
      <c r="G21" s="25">
        <v>11.6</v>
      </c>
      <c r="H21" s="25">
        <v>-0.1</v>
      </c>
      <c r="I21" s="25">
        <v>2.1</v>
      </c>
      <c r="J21" s="25">
        <v>-0.4</v>
      </c>
      <c r="K21" s="25">
        <v>2.1</v>
      </c>
      <c r="L21" s="25">
        <v>-0.3</v>
      </c>
      <c r="M21" s="26">
        <f t="shared" si="2"/>
        <v>100</v>
      </c>
      <c r="N21" t="s">
        <v>53</v>
      </c>
    </row>
    <row r="22" spans="1:13" ht="15.75" customHeight="1">
      <c r="A22" s="22" t="s">
        <v>25</v>
      </c>
      <c r="B22" s="23">
        <v>2986</v>
      </c>
      <c r="C22" s="23">
        <v>3832</v>
      </c>
      <c r="D22" s="23">
        <v>2908</v>
      </c>
      <c r="E22" s="23">
        <f t="shared" si="0"/>
        <v>846</v>
      </c>
      <c r="F22" s="24">
        <f>C22-D22</f>
        <v>924</v>
      </c>
      <c r="G22" s="25">
        <v>18.6</v>
      </c>
      <c r="H22" s="25">
        <v>-0.2</v>
      </c>
      <c r="I22" s="25">
        <v>71.2</v>
      </c>
      <c r="J22" s="25">
        <v>16.6</v>
      </c>
      <c r="K22" s="25">
        <v>65.5</v>
      </c>
      <c r="L22" s="25">
        <v>21.3</v>
      </c>
      <c r="M22" s="26">
        <f t="shared" si="2"/>
        <v>91.99438202247191</v>
      </c>
    </row>
    <row r="23" spans="1:13" ht="15.75" customHeight="1">
      <c r="A23" s="22" t="s">
        <v>26</v>
      </c>
      <c r="B23" s="23">
        <v>1356</v>
      </c>
      <c r="C23" s="23">
        <v>1358</v>
      </c>
      <c r="D23" s="23">
        <v>1361</v>
      </c>
      <c r="E23" s="23">
        <f t="shared" si="0"/>
        <v>2</v>
      </c>
      <c r="F23" s="24">
        <f t="shared" si="1"/>
        <v>-3</v>
      </c>
      <c r="G23" s="25">
        <v>17.4</v>
      </c>
      <c r="H23" s="25">
        <v>-0.3</v>
      </c>
      <c r="I23" s="25">
        <v>23.6</v>
      </c>
      <c r="J23" s="25">
        <v>-0.6</v>
      </c>
      <c r="K23" s="25">
        <v>22.5</v>
      </c>
      <c r="L23" s="25">
        <v>0.4</v>
      </c>
      <c r="M23" s="26">
        <f t="shared" si="2"/>
        <v>95.33898305084745</v>
      </c>
    </row>
    <row r="24" spans="1:13" ht="15.75" customHeight="1">
      <c r="A24" s="22" t="s">
        <v>27</v>
      </c>
      <c r="B24" s="23">
        <v>4594</v>
      </c>
      <c r="C24" s="23">
        <v>4561</v>
      </c>
      <c r="D24" s="23">
        <v>4593</v>
      </c>
      <c r="E24" s="23">
        <f t="shared" si="0"/>
        <v>-33</v>
      </c>
      <c r="F24" s="24">
        <f t="shared" si="1"/>
        <v>-32</v>
      </c>
      <c r="G24" s="25">
        <v>17.3</v>
      </c>
      <c r="H24" s="25">
        <v>1</v>
      </c>
      <c r="I24" s="25">
        <v>78.9</v>
      </c>
      <c r="J24" s="25">
        <v>4.1</v>
      </c>
      <c r="K24" s="25">
        <v>65.7</v>
      </c>
      <c r="L24" s="25">
        <v>3.6</v>
      </c>
      <c r="M24" s="26">
        <f t="shared" si="2"/>
        <v>83.26996197718631</v>
      </c>
    </row>
    <row r="25" spans="1:13" ht="15.75" customHeight="1">
      <c r="A25" s="22" t="s">
        <v>28</v>
      </c>
      <c r="B25" s="23">
        <v>2717</v>
      </c>
      <c r="C25" s="23">
        <v>2962</v>
      </c>
      <c r="D25" s="23">
        <v>2728</v>
      </c>
      <c r="E25" s="23">
        <f t="shared" si="0"/>
        <v>245</v>
      </c>
      <c r="F25" s="24">
        <f>C25-D25</f>
        <v>234</v>
      </c>
      <c r="G25" s="25">
        <v>24</v>
      </c>
      <c r="H25" s="25">
        <v>1.6</v>
      </c>
      <c r="I25" s="25">
        <v>70.9</v>
      </c>
      <c r="J25" s="25">
        <v>19.8</v>
      </c>
      <c r="K25" s="25">
        <v>67.4</v>
      </c>
      <c r="L25" s="25">
        <v>9.1</v>
      </c>
      <c r="M25" s="26">
        <f t="shared" si="2"/>
        <v>95.06346967559944</v>
      </c>
    </row>
    <row r="26" spans="1:13" ht="15.75" customHeight="1">
      <c r="A26" s="22" t="s">
        <v>29</v>
      </c>
      <c r="B26" s="23">
        <v>670</v>
      </c>
      <c r="C26" s="23">
        <v>662</v>
      </c>
      <c r="D26" s="23">
        <v>662</v>
      </c>
      <c r="E26" s="23">
        <f t="shared" si="0"/>
        <v>-8</v>
      </c>
      <c r="F26" s="24">
        <f>C26-D26</f>
        <v>0</v>
      </c>
      <c r="G26" s="25">
        <v>10.9</v>
      </c>
      <c r="H26" s="25">
        <v>0.4</v>
      </c>
      <c r="I26" s="25">
        <v>7.2</v>
      </c>
      <c r="J26" s="25">
        <v>0.2</v>
      </c>
      <c r="K26" s="25">
        <v>6.7</v>
      </c>
      <c r="L26" s="25">
        <v>0.6</v>
      </c>
      <c r="M26" s="26">
        <f t="shared" si="2"/>
        <v>93.05555555555556</v>
      </c>
    </row>
    <row r="27" spans="1:17" ht="15.75" customHeight="1">
      <c r="A27" s="22" t="s">
        <v>30</v>
      </c>
      <c r="B27" s="23">
        <v>0</v>
      </c>
      <c r="C27" s="23">
        <v>0</v>
      </c>
      <c r="D27" s="23">
        <v>0</v>
      </c>
      <c r="E27" s="23">
        <f t="shared" si="0"/>
        <v>0</v>
      </c>
      <c r="F27" s="24">
        <f t="shared" si="1"/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6">
        <v>0</v>
      </c>
      <c r="Q27" s="20"/>
    </row>
    <row r="28" spans="1:13" ht="15.75" customHeight="1">
      <c r="A28" s="22" t="s">
        <v>31</v>
      </c>
      <c r="B28" s="23">
        <v>802</v>
      </c>
      <c r="C28" s="23">
        <v>802</v>
      </c>
      <c r="D28" s="23">
        <v>802</v>
      </c>
      <c r="E28" s="23">
        <f t="shared" si="0"/>
        <v>0</v>
      </c>
      <c r="F28" s="24">
        <f>C28-D28</f>
        <v>0</v>
      </c>
      <c r="G28" s="25">
        <v>15.5</v>
      </c>
      <c r="H28" s="25">
        <v>1.4</v>
      </c>
      <c r="I28" s="25">
        <v>12.4</v>
      </c>
      <c r="J28" s="25">
        <v>1.1</v>
      </c>
      <c r="K28" s="25">
        <v>11.5</v>
      </c>
      <c r="L28" s="25">
        <v>1.2</v>
      </c>
      <c r="M28" s="26">
        <f t="shared" si="2"/>
        <v>92.74193548387096</v>
      </c>
    </row>
    <row r="29" spans="1:15" ht="15.75" customHeight="1">
      <c r="A29" s="22" t="s">
        <v>32</v>
      </c>
      <c r="B29" s="23">
        <v>1810</v>
      </c>
      <c r="C29" s="23">
        <v>1826</v>
      </c>
      <c r="D29" s="23">
        <v>1700</v>
      </c>
      <c r="E29" s="23">
        <f t="shared" si="0"/>
        <v>16</v>
      </c>
      <c r="F29" s="24">
        <f>C29-D29</f>
        <v>126</v>
      </c>
      <c r="G29" s="25">
        <v>23.7</v>
      </c>
      <c r="H29" s="25">
        <v>1.6</v>
      </c>
      <c r="I29" s="25">
        <v>43.2</v>
      </c>
      <c r="J29" s="25">
        <v>5.7</v>
      </c>
      <c r="K29" s="25">
        <v>42.3</v>
      </c>
      <c r="L29" s="25">
        <v>3.6</v>
      </c>
      <c r="M29" s="26">
        <f t="shared" si="2"/>
        <v>97.91666666666666</v>
      </c>
      <c r="N29" s="34"/>
      <c r="O29" s="35"/>
    </row>
    <row r="30" spans="1:13" ht="15.75" customHeight="1">
      <c r="A30" s="22" t="s">
        <v>33</v>
      </c>
      <c r="B30" s="23">
        <v>3635</v>
      </c>
      <c r="C30" s="23">
        <v>3668</v>
      </c>
      <c r="D30" s="23">
        <v>3974</v>
      </c>
      <c r="E30" s="23">
        <f>C30-B30</f>
        <v>33</v>
      </c>
      <c r="F30" s="24">
        <f>C30-D30</f>
        <v>-306</v>
      </c>
      <c r="G30" s="25">
        <v>20.6</v>
      </c>
      <c r="H30" s="25">
        <v>3.1</v>
      </c>
      <c r="I30" s="25">
        <v>75.5</v>
      </c>
      <c r="J30" s="25">
        <v>5.9</v>
      </c>
      <c r="K30" s="25">
        <v>71.1</v>
      </c>
      <c r="L30" s="25">
        <v>-9.6</v>
      </c>
      <c r="M30" s="26">
        <f t="shared" si="2"/>
        <v>94.17218543046357</v>
      </c>
    </row>
    <row r="31" spans="1:13" ht="15.75" customHeight="1">
      <c r="A31" s="22" t="s">
        <v>34</v>
      </c>
      <c r="B31" s="23">
        <v>3751</v>
      </c>
      <c r="C31" s="23">
        <v>3753</v>
      </c>
      <c r="D31" s="23">
        <v>4239</v>
      </c>
      <c r="E31" s="23">
        <f t="shared" si="0"/>
        <v>2</v>
      </c>
      <c r="F31" s="24">
        <f>C31-D31</f>
        <v>-486</v>
      </c>
      <c r="G31" s="25">
        <v>13.4</v>
      </c>
      <c r="H31" s="25">
        <v>-0.1</v>
      </c>
      <c r="I31" s="25">
        <v>50.2</v>
      </c>
      <c r="J31" s="25">
        <v>-7.1</v>
      </c>
      <c r="K31" s="25">
        <v>45.8</v>
      </c>
      <c r="L31" s="25">
        <v>-5.2</v>
      </c>
      <c r="M31" s="26">
        <f t="shared" si="2"/>
        <v>91.23505976095616</v>
      </c>
    </row>
    <row r="32" spans="1:13" s="21" customFormat="1" ht="15.75" customHeight="1">
      <c r="A32" s="22" t="s">
        <v>35</v>
      </c>
      <c r="B32" s="23">
        <v>6496</v>
      </c>
      <c r="C32" s="23">
        <v>6506</v>
      </c>
      <c r="D32" s="23">
        <v>6204</v>
      </c>
      <c r="E32" s="23">
        <f t="shared" si="0"/>
        <v>10</v>
      </c>
      <c r="F32" s="24">
        <f>C32-D32</f>
        <v>302</v>
      </c>
      <c r="G32" s="25">
        <v>21.4</v>
      </c>
      <c r="H32" s="25">
        <v>-0.4</v>
      </c>
      <c r="I32" s="25">
        <v>139.1</v>
      </c>
      <c r="J32" s="25">
        <v>3.7</v>
      </c>
      <c r="K32" s="25">
        <v>122.4</v>
      </c>
      <c r="L32" s="25">
        <v>-10.2</v>
      </c>
      <c r="M32" s="26">
        <f t="shared" si="2"/>
        <v>87.9942487419123</v>
      </c>
    </row>
    <row r="33" spans="1:13" ht="13.5" customHeight="1">
      <c r="A33" s="22" t="s">
        <v>51</v>
      </c>
      <c r="B33" s="23">
        <v>3328</v>
      </c>
      <c r="C33" s="23">
        <v>3343</v>
      </c>
      <c r="D33" s="23">
        <v>3516</v>
      </c>
      <c r="E33" s="23">
        <f t="shared" si="0"/>
        <v>15</v>
      </c>
      <c r="F33" s="24">
        <f t="shared" si="1"/>
        <v>-173</v>
      </c>
      <c r="G33" s="25">
        <v>20.5</v>
      </c>
      <c r="H33" s="25">
        <v>0.1</v>
      </c>
      <c r="I33" s="25">
        <v>68.5</v>
      </c>
      <c r="J33" s="25">
        <v>0.1</v>
      </c>
      <c r="K33" s="25">
        <v>62.4</v>
      </c>
      <c r="L33" s="25">
        <v>2</v>
      </c>
      <c r="M33" s="26">
        <f t="shared" si="2"/>
        <v>91.0948905109489</v>
      </c>
    </row>
    <row r="34" spans="1:13" ht="15.75" customHeight="1">
      <c r="A34" s="22" t="s">
        <v>36</v>
      </c>
      <c r="B34" s="23">
        <v>575</v>
      </c>
      <c r="C34" s="23">
        <v>577</v>
      </c>
      <c r="D34" s="23">
        <v>575</v>
      </c>
      <c r="E34" s="23">
        <f t="shared" si="0"/>
        <v>2</v>
      </c>
      <c r="F34" s="24">
        <f t="shared" si="1"/>
        <v>2</v>
      </c>
      <c r="G34" s="25">
        <v>19.9</v>
      </c>
      <c r="H34" s="25">
        <v>2.7</v>
      </c>
      <c r="I34" s="25">
        <v>11.5</v>
      </c>
      <c r="J34" s="25">
        <v>1.6</v>
      </c>
      <c r="K34" s="25">
        <v>11.1</v>
      </c>
      <c r="L34" s="25">
        <v>1.8</v>
      </c>
      <c r="M34" s="26">
        <f t="shared" si="2"/>
        <v>96.52173913043478</v>
      </c>
    </row>
    <row r="35" spans="1:13" ht="15.75" customHeight="1">
      <c r="A35" s="22" t="s">
        <v>37</v>
      </c>
      <c r="B35" s="23">
        <v>137</v>
      </c>
      <c r="C35" s="23">
        <v>120</v>
      </c>
      <c r="D35" s="23">
        <v>200</v>
      </c>
      <c r="E35" s="23">
        <f t="shared" si="0"/>
        <v>-17</v>
      </c>
      <c r="F35" s="24">
        <f t="shared" si="1"/>
        <v>-80</v>
      </c>
      <c r="G35" s="25">
        <v>19</v>
      </c>
      <c r="H35" s="25">
        <v>2.1</v>
      </c>
      <c r="I35" s="25">
        <v>2.3</v>
      </c>
      <c r="J35" s="25">
        <v>-1</v>
      </c>
      <c r="K35" s="25">
        <v>2.2</v>
      </c>
      <c r="L35" s="25">
        <v>-1</v>
      </c>
      <c r="M35" s="26">
        <f t="shared" si="2"/>
        <v>95.6521739130435</v>
      </c>
    </row>
    <row r="36" spans="1:13" ht="15.75" customHeight="1">
      <c r="A36" s="22" t="s">
        <v>38</v>
      </c>
      <c r="B36" s="23">
        <v>7147</v>
      </c>
      <c r="C36" s="23">
        <v>7537</v>
      </c>
      <c r="D36" s="23">
        <v>7940</v>
      </c>
      <c r="E36" s="23">
        <f t="shared" si="0"/>
        <v>390</v>
      </c>
      <c r="F36" s="24">
        <f t="shared" si="1"/>
        <v>-403</v>
      </c>
      <c r="G36" s="25">
        <v>16.5</v>
      </c>
      <c r="H36" s="25">
        <v>-0.2</v>
      </c>
      <c r="I36" s="25">
        <v>124.3</v>
      </c>
      <c r="J36" s="25">
        <v>-7.1</v>
      </c>
      <c r="K36" s="25">
        <v>117.1</v>
      </c>
      <c r="L36" s="25">
        <v>-6.4</v>
      </c>
      <c r="M36" s="26">
        <f t="shared" si="2"/>
        <v>94.20756234915527</v>
      </c>
    </row>
    <row r="37" spans="1:13" ht="15.75" customHeight="1">
      <c r="A37" s="22" t="s">
        <v>39</v>
      </c>
      <c r="B37" s="23">
        <v>678</v>
      </c>
      <c r="C37" s="23">
        <v>737</v>
      </c>
      <c r="D37" s="23">
        <v>674</v>
      </c>
      <c r="E37" s="23">
        <f t="shared" si="0"/>
        <v>59</v>
      </c>
      <c r="F37" s="24">
        <f t="shared" si="1"/>
        <v>63</v>
      </c>
      <c r="G37" s="25">
        <v>16.7</v>
      </c>
      <c r="H37" s="25">
        <v>2.1</v>
      </c>
      <c r="I37" s="25">
        <v>12.3</v>
      </c>
      <c r="J37" s="25">
        <v>2.4</v>
      </c>
      <c r="K37" s="25">
        <v>11.1</v>
      </c>
      <c r="L37" s="25">
        <v>2.1</v>
      </c>
      <c r="M37" s="26">
        <f t="shared" si="2"/>
        <v>90.24390243902438</v>
      </c>
    </row>
    <row r="38" spans="1:13" ht="15.75" customHeight="1">
      <c r="A38" s="22" t="s">
        <v>40</v>
      </c>
      <c r="B38" s="23">
        <v>2707</v>
      </c>
      <c r="C38" s="23">
        <v>2677</v>
      </c>
      <c r="D38" s="23">
        <v>2707</v>
      </c>
      <c r="E38" s="23">
        <f t="shared" si="0"/>
        <v>-30</v>
      </c>
      <c r="F38" s="24">
        <f t="shared" si="1"/>
        <v>-30</v>
      </c>
      <c r="G38" s="25">
        <v>16.5</v>
      </c>
      <c r="H38" s="25">
        <v>-0.5</v>
      </c>
      <c r="I38" s="25">
        <v>44.3</v>
      </c>
      <c r="J38" s="25">
        <v>-1.8</v>
      </c>
      <c r="K38" s="25">
        <v>41.3</v>
      </c>
      <c r="L38" s="25">
        <v>-0.6</v>
      </c>
      <c r="M38" s="26">
        <f t="shared" si="2"/>
        <v>93.22799097065463</v>
      </c>
    </row>
    <row r="39" spans="1:13" ht="15.75" customHeight="1">
      <c r="A39" s="22" t="s">
        <v>41</v>
      </c>
      <c r="B39" s="23">
        <v>1955</v>
      </c>
      <c r="C39" s="23">
        <v>1970</v>
      </c>
      <c r="D39" s="23">
        <v>1933</v>
      </c>
      <c r="E39" s="23">
        <f t="shared" si="0"/>
        <v>15</v>
      </c>
      <c r="F39" s="24">
        <f t="shared" si="1"/>
        <v>37</v>
      </c>
      <c r="G39" s="25">
        <v>17.2</v>
      </c>
      <c r="H39" s="25">
        <v>0.1</v>
      </c>
      <c r="I39" s="25">
        <v>33.7</v>
      </c>
      <c r="J39" s="25">
        <v>0.3</v>
      </c>
      <c r="K39" s="25">
        <v>32.8</v>
      </c>
      <c r="L39" s="25">
        <v>1.2</v>
      </c>
      <c r="M39" s="26">
        <f t="shared" si="2"/>
        <v>97.32937685459939</v>
      </c>
    </row>
    <row r="40" spans="1:13" ht="15.75" customHeight="1">
      <c r="A40" s="22" t="s">
        <v>42</v>
      </c>
      <c r="B40" s="23">
        <v>737</v>
      </c>
      <c r="C40" s="23">
        <v>737</v>
      </c>
      <c r="D40" s="23">
        <v>826</v>
      </c>
      <c r="E40" s="23">
        <f t="shared" si="0"/>
        <v>0</v>
      </c>
      <c r="F40" s="24">
        <f t="shared" si="1"/>
        <v>-89</v>
      </c>
      <c r="G40" s="25">
        <v>17</v>
      </c>
      <c r="H40" s="25">
        <v>0</v>
      </c>
      <c r="I40" s="25">
        <v>12.4</v>
      </c>
      <c r="J40" s="25">
        <v>-1.6</v>
      </c>
      <c r="K40" s="25">
        <v>12</v>
      </c>
      <c r="L40" s="25">
        <v>-1.4</v>
      </c>
      <c r="M40" s="26">
        <f t="shared" si="2"/>
        <v>96.77419354838709</v>
      </c>
    </row>
    <row r="41" spans="1:13" ht="15.75" customHeight="1">
      <c r="A41" s="22" t="s">
        <v>50</v>
      </c>
      <c r="B41" s="23">
        <v>383</v>
      </c>
      <c r="C41" s="23">
        <v>348</v>
      </c>
      <c r="D41" s="23">
        <v>386</v>
      </c>
      <c r="E41" s="23">
        <f t="shared" si="0"/>
        <v>-35</v>
      </c>
      <c r="F41" s="24">
        <f t="shared" si="1"/>
        <v>-38</v>
      </c>
      <c r="G41" s="25">
        <v>15.2</v>
      </c>
      <c r="H41" s="25">
        <v>-2.5</v>
      </c>
      <c r="I41" s="25">
        <v>5.3</v>
      </c>
      <c r="J41" s="25">
        <v>-1.5</v>
      </c>
      <c r="K41" s="25">
        <v>4.9</v>
      </c>
      <c r="L41" s="25">
        <v>-1</v>
      </c>
      <c r="M41" s="26">
        <f t="shared" si="2"/>
        <v>92.45283018867926</v>
      </c>
    </row>
    <row r="42" spans="1:13" ht="15.75" customHeight="1">
      <c r="A42" s="22"/>
      <c r="B42" s="23"/>
      <c r="C42" s="23"/>
      <c r="D42" s="23"/>
      <c r="E42" s="23"/>
      <c r="F42" s="24"/>
      <c r="G42" s="25"/>
      <c r="H42" s="25"/>
      <c r="I42" s="25"/>
      <c r="J42" s="25"/>
      <c r="K42" s="25"/>
      <c r="L42" s="25"/>
      <c r="M42" s="27"/>
    </row>
    <row r="43" spans="1:13" ht="15.75" customHeight="1">
      <c r="A43" s="22" t="s">
        <v>43</v>
      </c>
      <c r="B43" s="23">
        <f>SUM(B6:B41)</f>
        <v>85289</v>
      </c>
      <c r="C43" s="23">
        <f>SUM(C6:C42)</f>
        <v>85808</v>
      </c>
      <c r="D43" s="23">
        <f>SUM(D6:D42)</f>
        <v>87767</v>
      </c>
      <c r="E43" s="23">
        <f>C43-B43</f>
        <v>519</v>
      </c>
      <c r="F43" s="24">
        <f t="shared" si="1"/>
        <v>-1959</v>
      </c>
      <c r="G43" s="25">
        <f>I43/C43*1000</f>
        <v>18.70688047734477</v>
      </c>
      <c r="H43" s="25">
        <f>G43-G44</f>
        <v>0.3068804773447731</v>
      </c>
      <c r="I43" s="25">
        <f>SUM(I6:I42)</f>
        <v>1605.2</v>
      </c>
      <c r="J43" s="25">
        <f>SUM(J6:J42)</f>
        <v>29.5</v>
      </c>
      <c r="K43" s="25">
        <f>SUM(K6:K42)</f>
        <v>1491.8</v>
      </c>
      <c r="L43" s="25">
        <f>SUM(L6:L42)</f>
        <v>-7.700000000000001</v>
      </c>
      <c r="M43" s="26">
        <f>K43/I43*100</f>
        <v>92.93545975579367</v>
      </c>
    </row>
    <row r="44" spans="1:13" ht="12.75">
      <c r="A44" s="28"/>
      <c r="B44" s="28"/>
      <c r="C44" s="36" t="s">
        <v>55</v>
      </c>
      <c r="D44" s="37"/>
      <c r="E44" s="37"/>
      <c r="F44" s="38"/>
      <c r="G44" s="25">
        <v>18.4</v>
      </c>
      <c r="H44" s="29"/>
      <c r="I44" s="30">
        <v>1</v>
      </c>
      <c r="J44" s="29"/>
      <c r="K44" s="29"/>
      <c r="L44" s="29" t="s">
        <v>52</v>
      </c>
      <c r="M44" s="31"/>
    </row>
    <row r="47" ht="12.75">
      <c r="H47" s="2" t="s">
        <v>53</v>
      </c>
    </row>
  </sheetData>
  <sheetProtection/>
  <mergeCells count="5">
    <mergeCell ref="C44:F44"/>
    <mergeCell ref="A1:M1"/>
    <mergeCell ref="A2:M2"/>
    <mergeCell ref="B3:F4"/>
    <mergeCell ref="M3:M5"/>
  </mergeCells>
  <printOptions horizontalCentered="1"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F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Афонин</cp:lastModifiedBy>
  <cp:lastPrinted>2017-04-28T11:27:16Z</cp:lastPrinted>
  <dcterms:created xsi:type="dcterms:W3CDTF">1996-10-08T23:32:33Z</dcterms:created>
  <dcterms:modified xsi:type="dcterms:W3CDTF">2017-04-28T11:27:34Z</dcterms:modified>
  <cp:category/>
  <cp:version/>
  <cp:contentType/>
  <cp:contentStatus/>
</cp:coreProperties>
</file>