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35" windowHeight="13290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M8" i="1"/>
  <c r="L8"/>
  <c r="N8" s="1"/>
  <c r="K8"/>
  <c r="F8"/>
  <c r="I8" s="1"/>
  <c r="E8"/>
  <c r="G8" s="1"/>
  <c r="C8"/>
  <c r="B8"/>
  <c r="D8" s="1"/>
  <c r="O7"/>
  <c r="N7"/>
  <c r="O6"/>
  <c r="N6"/>
  <c r="J6"/>
  <c r="I6"/>
  <c r="H6"/>
  <c r="G6"/>
  <c r="D6"/>
  <c r="O5"/>
  <c r="N5"/>
  <c r="J5"/>
  <c r="I5"/>
  <c r="H5"/>
  <c r="G5"/>
  <c r="D5"/>
  <c r="O4"/>
  <c r="N4"/>
  <c r="I4"/>
  <c r="H4"/>
  <c r="J4" s="1"/>
  <c r="G4"/>
  <c r="D4"/>
  <c r="O3"/>
  <c r="O8" s="1"/>
  <c r="P8" s="1"/>
  <c r="N3"/>
  <c r="I3"/>
  <c r="H3"/>
  <c r="J3" s="1"/>
  <c r="G3"/>
  <c r="D3"/>
  <c r="H8" l="1"/>
  <c r="J8" s="1"/>
</calcChain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<sst xmlns="http://schemas.openxmlformats.org/spreadsheetml/2006/main" count="23" uniqueCount="20">
  <si>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10 мая 2017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</si>
  <si>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</si>
  <si>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</si>
  <si>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2016 год </t>
  </si>
  <si>
    <t xml:space="preserve"> +/- к прошлому году, кг</t>
  </si>
  <si>
    <t>Валовый надой молока, кг</t>
  </si>
  <si>
    <t>Валовый надой молока 2016, кг</t>
  </si>
  <si>
    <t>Надой на 1 фуражную корову, кг</t>
  </si>
  <si>
    <t>Надой        на 1 фуражную корову 2016,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</si>
  <si>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</si>
  <si>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</si>
  <si>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2016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</si>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</sst>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workbookViewId="0">
      <selection activeCell="B4" sqref="B4"/>
    </sheetView>
  </sheetViews>
  <sheetFormatPr defaultRowHeight="1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910</v>
      </c>
      <c r="C3" s="7">
        <v>900</v>
      </c>
      <c r="D3" s="7">
        <f>B3-C3</f>
        <v>10</v>
      </c>
      <c r="E3" s="7">
        <v>17431</v>
      </c>
      <c r="F3" s="8">
        <v>14736</v>
      </c>
      <c r="G3" s="7">
        <f>E3-F3</f>
        <v>2695</v>
      </c>
      <c r="H3" s="9">
        <f t="shared" ref="H3:I6" si="0">E3/B3</f>
        <v>19.154945054945056</v>
      </c>
      <c r="I3" s="10">
        <f t="shared" si="0"/>
        <v>16.373333333333335</v>
      </c>
      <c r="J3" s="9">
        <f>H3-I3</f>
        <v>2.7816117216117213</v>
      </c>
      <c r="K3" s="7">
        <v>658</v>
      </c>
      <c r="L3" s="7">
        <v>16773</v>
      </c>
      <c r="M3" s="8">
        <v>14019</v>
      </c>
      <c r="N3" s="7">
        <f t="shared" ref="N3:N8" si="1">L3-M3</f>
        <v>2754</v>
      </c>
      <c r="O3" s="11">
        <f>L3*P3/3.4</f>
        <v>20226.26470588235</v>
      </c>
      <c r="P3" s="12">
        <v>4.0999999999999996</v>
      </c>
    </row>
    <row r="4" spans="1:16" ht="42" customHeight="1">
      <c r="A4" s="13" t="s">
        <v>15</v>
      </c>
      <c r="B4" s="8">
        <v>1150</v>
      </c>
      <c r="C4" s="8">
        <v>1200</v>
      </c>
      <c r="D4" s="8">
        <f>B4-C4</f>
        <v>-50</v>
      </c>
      <c r="E4" s="8">
        <v>19131</v>
      </c>
      <c r="F4" s="8">
        <v>23719</v>
      </c>
      <c r="G4" s="8">
        <f>E4-F4</f>
        <v>-4588</v>
      </c>
      <c r="H4" s="10">
        <f t="shared" si="0"/>
        <v>16.635652173913044</v>
      </c>
      <c r="I4" s="10">
        <f t="shared" si="0"/>
        <v>19.765833333333333</v>
      </c>
      <c r="J4" s="10">
        <f>H4-I4</f>
        <v>-3.1301811594202889</v>
      </c>
      <c r="K4" s="8">
        <v>1427</v>
      </c>
      <c r="L4" s="8">
        <v>17704</v>
      </c>
      <c r="M4" s="8">
        <v>22400</v>
      </c>
      <c r="N4" s="8">
        <f t="shared" si="1"/>
        <v>-4696</v>
      </c>
      <c r="O4" s="14">
        <f>L4*P4/3.4</f>
        <v>20828.235294117647</v>
      </c>
      <c r="P4" s="15">
        <v>4</v>
      </c>
    </row>
    <row r="5" spans="1:16" ht="42" customHeight="1">
      <c r="A5" s="13" t="s">
        <v>16</v>
      </c>
      <c r="B5" s="8">
        <v>621</v>
      </c>
      <c r="C5" s="8">
        <v>870</v>
      </c>
      <c r="D5" s="8">
        <f>B5-C5</f>
        <v>-249</v>
      </c>
      <c r="E5" s="8">
        <v>13362</v>
      </c>
      <c r="F5" s="8">
        <v>12333</v>
      </c>
      <c r="G5" s="8">
        <f>E5-F5</f>
        <v>1029</v>
      </c>
      <c r="H5" s="10">
        <f t="shared" si="0"/>
        <v>21.516908212560388</v>
      </c>
      <c r="I5" s="10">
        <f t="shared" si="0"/>
        <v>14.175862068965516</v>
      </c>
      <c r="J5" s="10">
        <f>H5-I5</f>
        <v>7.3410461435948715</v>
      </c>
      <c r="K5" s="8">
        <v>696</v>
      </c>
      <c r="L5" s="8">
        <v>11543</v>
      </c>
      <c r="M5" s="8">
        <v>10494</v>
      </c>
      <c r="N5" s="8">
        <f t="shared" si="1"/>
        <v>1049</v>
      </c>
      <c r="O5" s="14">
        <f>L5*P5/3.4</f>
        <v>14564.550000000001</v>
      </c>
      <c r="P5" s="15">
        <v>4.29</v>
      </c>
    </row>
    <row r="6" spans="1:16" ht="42" customHeight="1">
      <c r="A6" s="13" t="s">
        <v>17</v>
      </c>
      <c r="B6" s="8">
        <v>560</v>
      </c>
      <c r="C6" s="8">
        <v>560</v>
      </c>
      <c r="D6" s="8">
        <f>B6-C6</f>
        <v>0</v>
      </c>
      <c r="E6" s="8">
        <v>9387</v>
      </c>
      <c r="F6" s="8">
        <v>10560</v>
      </c>
      <c r="G6" s="8">
        <f>E6-F6</f>
        <v>-1173</v>
      </c>
      <c r="H6" s="10">
        <f t="shared" si="0"/>
        <v>16.762499999999999</v>
      </c>
      <c r="I6" s="10">
        <f t="shared" si="0"/>
        <v>18.857142857142858</v>
      </c>
      <c r="J6" s="10">
        <f>H6-I6</f>
        <v>-2.0946428571428584</v>
      </c>
      <c r="K6" s="8">
        <v>436</v>
      </c>
      <c r="L6" s="8">
        <v>8948</v>
      </c>
      <c r="M6" s="8">
        <v>10269</v>
      </c>
      <c r="N6" s="8">
        <f t="shared" si="1"/>
        <v>-1321</v>
      </c>
      <c r="O6" s="14">
        <f>L6*P6/3.4</f>
        <v>10527.058823529413</v>
      </c>
      <c r="P6" s="15">
        <v>4</v>
      </c>
    </row>
    <row r="7" spans="1:16" ht="42" customHeight="1" thickBot="1">
      <c r="A7" s="16" t="s">
        <v>18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1123</v>
      </c>
      <c r="M7" s="8">
        <v>1040</v>
      </c>
      <c r="N7" s="17">
        <f>L7-M7</f>
        <v>83</v>
      </c>
      <c r="O7" s="19">
        <f>L7</f>
        <v>1123</v>
      </c>
      <c r="P7" s="20"/>
    </row>
    <row r="8" spans="1:16" ht="42" customHeight="1" thickBot="1">
      <c r="A8" s="21" t="s">
        <v>19</v>
      </c>
      <c r="B8" s="22">
        <f>SUM(B3:B7)</f>
        <v>3241</v>
      </c>
      <c r="C8" s="22">
        <f>SUM(C3:C6)</f>
        <v>3530</v>
      </c>
      <c r="D8" s="22">
        <f>B8-C8</f>
        <v>-289</v>
      </c>
      <c r="E8" s="22">
        <f>SUM(E3:E7)</f>
        <v>59311</v>
      </c>
      <c r="F8" s="22">
        <f>SUM(F3:F6)</f>
        <v>61348</v>
      </c>
      <c r="G8" s="22">
        <f>E8-F8</f>
        <v>-2037</v>
      </c>
      <c r="H8" s="23">
        <f>E8/B8</f>
        <v>18.300215982721383</v>
      </c>
      <c r="I8" s="23">
        <f>F8/C8</f>
        <v>17.379036827195467</v>
      </c>
      <c r="J8" s="23">
        <f>H8-I8</f>
        <v>0.92117915552591612</v>
      </c>
      <c r="K8" s="22">
        <f>SUM(K3:K7)</f>
        <v>3217</v>
      </c>
      <c r="L8" s="22">
        <f>SUM(L3:L7)</f>
        <v>56091</v>
      </c>
      <c r="M8" s="22">
        <f>SUM(M3:M7)</f>
        <v>58222</v>
      </c>
      <c r="N8" s="22">
        <f t="shared" si="1"/>
        <v>-2131</v>
      </c>
      <c r="O8" s="23">
        <f>SUM(O3:O7)</f>
        <v>67269.108823529416</v>
      </c>
      <c r="P8" s="24">
        <f>O8*3.4/L8</f>
        <v>4.077569841864114</v>
      </c>
    </row>
  </sheetData>
  <mergeCells count="1">
    <mergeCell ref="A1:P1"/>
  </mergeCells>
  <pageMargins left="0.75" right="0.75" top="1" bottom="1" header="0.5" footer="0.5"/>
  <pageSetup paperSize="9" scale="7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Петрова А.А.</cp:lastModifiedBy>
  <dcterms:created xsi:type="dcterms:W3CDTF">2017-05-11T07:35:22Z</dcterms:created>
  <dcterms:modified xsi:type="dcterms:W3CDTF">2017-05-11T07:35:28Z</dcterms:modified>
</cp:coreProperties>
</file>