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28.05.17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<sst xmlns="http://schemas.openxmlformats.org/spreadsheetml/2006/main" count="23" uniqueCount="20">
  <si>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</si>
  <si>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</si>
  <si>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</si>
  <si>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</si>
  <si>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</si>
  <si>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</si>
  <si>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</si>
  <si>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</si>
  <si>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</si>
  <si>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</si>
  <si>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</si>
  <si>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</si>
  <si>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</si>
  <si>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 xml:space="preserve">Поголовье коров           2016 год </t>
  </si>
  <si>
    <t>Валовый надой молока 2016, кг</t>
  </si>
  <si>
    <t>Надой        на 1 фуражную корову 2016, кг</t>
  </si>
  <si>
    <t>Реализовано молока в физическом весе 2016 , кг</t>
  </si>
  <si>
    <t>Надой на 1 фуражную корову, кг</t>
  </si>
  <si>
    <t>Жирность молока,  %</t>
  </si>
  <si>
    <t xml:space="preserve">Производство молока в сельскохозяйственных организациях  Лотошинского муниципального района на 28 мая 2017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</si>
</sst>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1" fillId="24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left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164" fontId="2" fillId="24" borderId="21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5" zoomScaleNormal="95" workbookViewId="0" topLeftCell="A1">
      <selection activeCell="E19" sqref="E19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9.421875" style="0" customWidth="1"/>
    <col min="5" max="5" width="9.7109375" style="0" customWidth="1"/>
    <col min="6" max="6" width="11.00390625" style="0" customWidth="1"/>
    <col min="7" max="7" width="9.421875" style="0" customWidth="1"/>
    <col min="8" max="9" width="10.140625" style="0" customWidth="1"/>
    <col min="10" max="10" width="9.421875" style="0" customWidth="1"/>
    <col min="11" max="11" width="11.7109375" style="0" customWidth="1"/>
    <col min="12" max="12" width="11.8515625" style="0" customWidth="1"/>
    <col min="13" max="13" width="12.57421875" style="0" customWidth="1"/>
    <col min="14" max="14" width="9.421875" style="0" customWidth="1"/>
    <col min="15" max="15" width="12.28125" style="0" customWidth="1"/>
    <col min="16" max="16" width="9.7109375" style="0" customWidth="1"/>
  </cols>
  <sheetData>
    <row r="1" spans="1:16" ht="47.25" customHeight="1" thickBot="1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</row>
    <row r="2" spans="1:16" ht="75.75" customHeight="1" thickBot="1">
      <c r="A2" s="7" t="s">
        <v>6</v>
      </c>
      <c r="B2" s="8" t="s">
        <v>0</v>
      </c>
      <c r="C2" s="8" t="s">
        <v>13</v>
      </c>
      <c r="D2" s="8" t="s">
        <v>8</v>
      </c>
      <c r="E2" s="8" t="s">
        <v>2</v>
      </c>
      <c r="F2" s="8" t="s">
        <v>14</v>
      </c>
      <c r="G2" s="8" t="s">
        <v>8</v>
      </c>
      <c r="H2" s="8" t="s">
        <v>17</v>
      </c>
      <c r="I2" s="8" t="s">
        <v>15</v>
      </c>
      <c r="J2" s="8" t="s">
        <v>8</v>
      </c>
      <c r="K2" s="8" t="s">
        <v>3</v>
      </c>
      <c r="L2" s="8" t="s">
        <v>4</v>
      </c>
      <c r="M2" s="8" t="s">
        <v>16</v>
      </c>
      <c r="N2" s="8" t="s">
        <v>8</v>
      </c>
      <c r="O2" s="8" t="s">
        <v>5</v>
      </c>
      <c r="P2" s="12" t="s">
        <v>18</v>
      </c>
    </row>
    <row r="3" spans="1:16" ht="42" customHeight="1">
      <c r="A3" s="13" t="s">
        <v>7</v>
      </c>
      <c r="B3" s="17">
        <v>910</v>
      </c>
      <c r="C3" s="17">
        <v>900</v>
      </c>
      <c r="D3" s="17">
        <f>B3-C3</f>
        <v>10</v>
      </c>
      <c r="E3" s="17">
        <v>17350</v>
      </c>
      <c r="F3" s="1">
        <v>14218</v>
      </c>
      <c r="G3" s="17">
        <f>E3-F3</f>
        <v>3132</v>
      </c>
      <c r="H3" s="18">
        <f aca="true" t="shared" si="0" ref="H3:I6">E3/B3</f>
        <v>19.065934065934066</v>
      </c>
      <c r="I3" s="2">
        <f t="shared" si="0"/>
        <v>15.797777777777778</v>
      </c>
      <c r="J3" s="18">
        <f>H3-I3</f>
        <v>3.2681562881562876</v>
      </c>
      <c r="K3" s="17">
        <v>492</v>
      </c>
      <c r="L3" s="17">
        <v>16858</v>
      </c>
      <c r="M3" s="1">
        <v>13618</v>
      </c>
      <c r="N3" s="17">
        <f aca="true" t="shared" si="1" ref="N3:N8">L3-M3</f>
        <v>3240</v>
      </c>
      <c r="O3" s="19">
        <f>L3*P3/3.4</f>
        <v>19832.941176470587</v>
      </c>
      <c r="P3" s="14">
        <v>4</v>
      </c>
    </row>
    <row r="4" spans="1:16" ht="42" customHeight="1">
      <c r="A4" s="5" t="s">
        <v>9</v>
      </c>
      <c r="B4" s="1">
        <v>1150</v>
      </c>
      <c r="C4" s="1">
        <v>1100</v>
      </c>
      <c r="D4" s="1">
        <f>B4-C4</f>
        <v>50</v>
      </c>
      <c r="E4" s="1">
        <v>19044</v>
      </c>
      <c r="F4" s="1">
        <v>22535</v>
      </c>
      <c r="G4" s="1">
        <f>E4-F4</f>
        <v>-3491</v>
      </c>
      <c r="H4" s="2">
        <f t="shared" si="0"/>
        <v>16.56</v>
      </c>
      <c r="I4" s="2">
        <f t="shared" si="0"/>
        <v>20.486363636363638</v>
      </c>
      <c r="J4" s="2">
        <f>H4-I4</f>
        <v>-3.9263636363636394</v>
      </c>
      <c r="K4" s="1">
        <v>584</v>
      </c>
      <c r="L4" s="1">
        <v>18460</v>
      </c>
      <c r="M4" s="1">
        <v>21220</v>
      </c>
      <c r="N4" s="1">
        <f t="shared" si="1"/>
        <v>-2760</v>
      </c>
      <c r="O4" s="9">
        <f>L4*P4/3.4</f>
        <v>21717.64705882353</v>
      </c>
      <c r="P4" s="10">
        <v>4</v>
      </c>
    </row>
    <row r="5" spans="1:16" ht="42" customHeight="1">
      <c r="A5" s="5" t="s">
        <v>10</v>
      </c>
      <c r="B5" s="1">
        <v>621</v>
      </c>
      <c r="C5" s="1">
        <v>870</v>
      </c>
      <c r="D5" s="1">
        <f>B5-C5</f>
        <v>-249</v>
      </c>
      <c r="E5" s="1">
        <v>13709</v>
      </c>
      <c r="F5" s="1">
        <v>13765</v>
      </c>
      <c r="G5" s="1">
        <f>E5-F5</f>
        <v>-56</v>
      </c>
      <c r="H5" s="2">
        <f t="shared" si="0"/>
        <v>22.075684380032207</v>
      </c>
      <c r="I5" s="2">
        <f t="shared" si="0"/>
        <v>15.82183908045977</v>
      </c>
      <c r="J5" s="2">
        <f>H5-I5</f>
        <v>6.253845299572438</v>
      </c>
      <c r="K5" s="1">
        <v>988</v>
      </c>
      <c r="L5" s="1">
        <v>12721</v>
      </c>
      <c r="M5" s="1">
        <v>9661</v>
      </c>
      <c r="N5" s="1">
        <f t="shared" si="1"/>
        <v>3060</v>
      </c>
      <c r="O5" s="9">
        <f>L5*P5/3.4</f>
        <v>15527.102941176472</v>
      </c>
      <c r="P5" s="10">
        <v>4.15</v>
      </c>
    </row>
    <row r="6" spans="1:16" ht="42" customHeight="1">
      <c r="A6" s="5" t="s">
        <v>11</v>
      </c>
      <c r="B6" s="1">
        <v>560</v>
      </c>
      <c r="C6" s="1">
        <v>560</v>
      </c>
      <c r="D6" s="1">
        <f>B6-C6</f>
        <v>0</v>
      </c>
      <c r="E6" s="1">
        <v>8858</v>
      </c>
      <c r="F6" s="1">
        <v>10105</v>
      </c>
      <c r="G6" s="1">
        <f>E6-F6</f>
        <v>-1247</v>
      </c>
      <c r="H6" s="2">
        <f t="shared" si="0"/>
        <v>15.817857142857143</v>
      </c>
      <c r="I6" s="2">
        <f t="shared" si="0"/>
        <v>18.044642857142858</v>
      </c>
      <c r="J6" s="2">
        <f>H6-I6</f>
        <v>-2.2267857142857146</v>
      </c>
      <c r="K6" s="1">
        <v>420</v>
      </c>
      <c r="L6" s="1">
        <v>8438</v>
      </c>
      <c r="M6" s="1">
        <v>9767</v>
      </c>
      <c r="N6" s="1">
        <f t="shared" si="1"/>
        <v>-1329</v>
      </c>
      <c r="O6" s="9">
        <f>L6*P6/3.4</f>
        <v>9678.882352941177</v>
      </c>
      <c r="P6" s="10">
        <v>3.9</v>
      </c>
    </row>
    <row r="7" spans="1:16" ht="42" customHeight="1" thickBot="1">
      <c r="A7" s="15" t="s">
        <v>12</v>
      </c>
      <c r="B7" s="20"/>
      <c r="C7" s="20"/>
      <c r="D7" s="20"/>
      <c r="E7" s="20"/>
      <c r="F7" s="20"/>
      <c r="G7" s="20"/>
      <c r="H7" s="21"/>
      <c r="I7" s="21"/>
      <c r="J7" s="21"/>
      <c r="K7" s="20"/>
      <c r="L7" s="20"/>
      <c r="M7" s="1">
        <v>1392</v>
      </c>
      <c r="N7" s="20">
        <f t="shared" si="1"/>
        <v>-1392</v>
      </c>
      <c r="O7" s="22">
        <f>L7</f>
        <v>0</v>
      </c>
      <c r="P7" s="16"/>
    </row>
    <row r="8" spans="1:16" ht="42" customHeight="1" thickBot="1">
      <c r="A8" s="6" t="s">
        <v>1</v>
      </c>
      <c r="B8" s="3">
        <f>SUM(B3:B7)</f>
        <v>3241</v>
      </c>
      <c r="C8" s="3">
        <f>SUM(C3:C6)</f>
        <v>3430</v>
      </c>
      <c r="D8" s="3">
        <f>B8-C8</f>
        <v>-189</v>
      </c>
      <c r="E8" s="3">
        <f>SUM(E3:E7)</f>
        <v>58961</v>
      </c>
      <c r="F8" s="3">
        <f>SUM(F3:F6)</f>
        <v>60623</v>
      </c>
      <c r="G8" s="3">
        <f>E8-F8</f>
        <v>-1662</v>
      </c>
      <c r="H8" s="4">
        <f>E8/B8</f>
        <v>18.19222462203024</v>
      </c>
      <c r="I8" s="4">
        <f>F8/C8</f>
        <v>17.674344023323616</v>
      </c>
      <c r="J8" s="4">
        <f>H8-I8</f>
        <v>0.517880598706622</v>
      </c>
      <c r="K8" s="3">
        <f>SUM(K3:K7)</f>
        <v>2484</v>
      </c>
      <c r="L8" s="3">
        <f>SUM(L3:L7)</f>
        <v>56477</v>
      </c>
      <c r="M8" s="3">
        <f>SUM(M3:M7)</f>
        <v>55658</v>
      </c>
      <c r="N8" s="3">
        <f t="shared" si="1"/>
        <v>819</v>
      </c>
      <c r="O8" s="4">
        <f>SUM(O3:O7)</f>
        <v>66756.57352941176</v>
      </c>
      <c r="P8" s="11">
        <f>O8*3.4/L8</f>
        <v>4.018845724808329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Admin</cp:lastModifiedBy>
  <cp:lastPrinted>2016-10-03T08:44:39Z</cp:lastPrinted>
  <dcterms:created xsi:type="dcterms:W3CDTF">2014-09-03T05:37:13Z</dcterms:created>
  <dcterms:modified xsi:type="dcterms:W3CDTF">2017-05-29T09:57:49Z</dcterms:modified>
  <cp:category/>
  <cp:version/>
  <cp:contentType/>
  <cp:contentStatus/>
</cp:coreProperties>
</file>