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08.06.17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<sst xmlns="http://schemas.openxmlformats.org/spreadsheetml/2006/main" count="56" uniqueCount="28">
  <si>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</si>
  <si>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Итого</t>
  </si>
  <si>
    <t>Факт., га</t>
  </si>
  <si>
    <t>План, га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</si>
  <si>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</si>
  <si>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</si>
  <si>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</si>
  <si>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ОАО "Совхоз им. Кирова"</t>
  </si>
  <si>
    <t>Яровой сев</t>
  </si>
  <si>
    <t>Весновспашка</t>
  </si>
  <si>
    <t>Подготовлено почвы под яр. сев</t>
  </si>
  <si>
    <t>Яровые зерновые культуры</t>
  </si>
  <si>
    <t>Кормовые культуры</t>
  </si>
  <si>
    <t xml:space="preserve">Всего </t>
  </si>
  <si>
    <t>Овес</t>
  </si>
  <si>
    <t>Ячмень</t>
  </si>
  <si>
    <t>Яровая пшеница</t>
  </si>
  <si>
    <t>Итого яровых зерновых</t>
  </si>
  <si>
    <t>Однолетние травы</t>
  </si>
  <si>
    <t>Кукуруза                  (силос)</t>
  </si>
  <si>
    <t>Итого кормовых</t>
  </si>
  <si>
    <t>Подсев мн.трав</t>
  </si>
  <si>
    <t>га</t>
  </si>
  <si>
    <t>ООО «АФ «Елгозинское»,           ООО «ЭкоАгроФарминг»</t>
  </si>
  <si>
    <t>ООО "Колхоз                           "Заветы Ильича"</t>
  </si>
  <si>
    <t>Введено в оборот несп. земель</t>
  </si>
  <si>
    <t>Подготовка почвы</t>
  </si>
  <si>
    <t>Весенне-полевые работы по Лотошинскому району на 08.06.2017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</si>
</sst>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1"/>
      <color indexed="10"/>
      <name val="Arial Cyr"/>
      <family val="0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64" fontId="0" fillId="0" borderId="20" xfId="0" applyNumberForma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" fontId="0" fillId="0" borderId="21" xfId="0" applyNumberFormat="1" applyFill="1" applyBorder="1" applyAlignment="1">
      <alignment horizontal="center" vertical="center" wrapText="1"/>
    </xf>
    <xf numFmtId="1" fontId="0" fillId="0" borderId="22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64" fontId="0" fillId="0" borderId="27" xfId="0" applyNumberFormat="1" applyFill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 wrapText="1"/>
    </xf>
    <xf numFmtId="1" fontId="0" fillId="0" borderId="29" xfId="0" applyNumberForma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164" fontId="0" fillId="0" borderId="34" xfId="0" applyNumberFormat="1" applyFill="1" applyBorder="1" applyAlignment="1">
      <alignment horizontal="center" vertical="center" wrapText="1"/>
    </xf>
    <xf numFmtId="1" fontId="0" fillId="0" borderId="35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164" fontId="20" fillId="0" borderId="42" xfId="0" applyNumberFormat="1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1" fontId="20" fillId="0" borderId="44" xfId="0" applyNumberFormat="1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wrapText="1"/>
    </xf>
    <xf numFmtId="0" fontId="0" fillId="0" borderId="48" xfId="0" applyBorder="1" applyAlignment="1">
      <alignment/>
    </xf>
    <xf numFmtId="0" fontId="19" fillId="0" borderId="5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zoomScale="80" zoomScaleNormal="80" workbookViewId="0" topLeftCell="A1">
      <selection activeCell="I17" sqref="I16:I17"/>
    </sheetView>
  </sheetViews>
  <sheetFormatPr defaultColWidth="9.00390625" defaultRowHeight="12.75"/>
  <cols>
    <col min="1" max="1" width="26.75390625" style="1" customWidth="1"/>
    <col min="2" max="3" width="6.125" style="1" customWidth="1"/>
    <col min="4" max="4" width="6.875" style="1" customWidth="1"/>
    <col min="5" max="5" width="10.125" style="1" customWidth="1"/>
    <col min="6" max="6" width="14.00390625" style="1" customWidth="1"/>
    <col min="7" max="8" width="6.125" style="1" customWidth="1"/>
    <col min="9" max="9" width="7.375" style="1" customWidth="1"/>
    <col min="10" max="30" width="6.125" style="1" customWidth="1"/>
    <col min="31" max="31" width="7.25390625" style="1" customWidth="1"/>
    <col min="32" max="33" width="6.125" style="1" customWidth="1"/>
    <col min="34" max="16384" width="9.125" style="1" customWidth="1"/>
  </cols>
  <sheetData>
    <row r="1" spans="1:24" ht="35.25" customHeight="1" thickBot="1">
      <c r="A1" s="66" t="s">
        <v>27</v>
      </c>
      <c r="B1" s="52"/>
      <c r="C1" s="52"/>
      <c r="D1" s="52"/>
      <c r="E1" s="52"/>
      <c r="F1" s="52"/>
      <c r="G1" s="67"/>
      <c r="H1" s="67"/>
      <c r="I1" s="67"/>
      <c r="J1" s="67"/>
      <c r="K1" s="67"/>
      <c r="L1" s="67"/>
      <c r="M1" s="68"/>
      <c r="N1" s="68"/>
      <c r="O1" s="68"/>
      <c r="P1" s="68"/>
      <c r="Q1" s="68"/>
      <c r="R1" s="68"/>
      <c r="S1" s="68"/>
      <c r="T1" s="68"/>
      <c r="V1" s="2"/>
      <c r="W1" s="2"/>
      <c r="X1" s="2"/>
    </row>
    <row r="2" spans="1:33" ht="20.25" customHeight="1" thickBot="1">
      <c r="A2" s="49" t="s">
        <v>6</v>
      </c>
      <c r="B2" s="53" t="s">
        <v>26</v>
      </c>
      <c r="C2" s="54"/>
      <c r="D2" s="54"/>
      <c r="E2" s="54"/>
      <c r="F2" s="55"/>
      <c r="G2" s="54" t="s">
        <v>8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5"/>
    </row>
    <row r="3" spans="1:33" ht="20.25" customHeight="1" thickBot="1">
      <c r="A3" s="50"/>
      <c r="B3" s="69" t="s">
        <v>9</v>
      </c>
      <c r="C3" s="56"/>
      <c r="D3" s="57"/>
      <c r="E3" s="71" t="s">
        <v>25</v>
      </c>
      <c r="F3" s="71" t="s">
        <v>10</v>
      </c>
      <c r="G3" s="54" t="s">
        <v>11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53" t="s">
        <v>12</v>
      </c>
      <c r="T3" s="54"/>
      <c r="U3" s="54"/>
      <c r="V3" s="54"/>
      <c r="W3" s="54"/>
      <c r="X3" s="54"/>
      <c r="Y3" s="54"/>
      <c r="Z3" s="54"/>
      <c r="AA3" s="54"/>
      <c r="AB3" s="54"/>
      <c r="AC3" s="54"/>
      <c r="AD3" s="55"/>
      <c r="AE3" s="49" t="s">
        <v>13</v>
      </c>
      <c r="AF3" s="56"/>
      <c r="AG3" s="57"/>
    </row>
    <row r="4" spans="1:33" ht="33.75" customHeight="1">
      <c r="A4" s="51"/>
      <c r="B4" s="70"/>
      <c r="C4" s="58"/>
      <c r="D4" s="59"/>
      <c r="E4" s="72"/>
      <c r="F4" s="72"/>
      <c r="G4" s="60" t="s">
        <v>14</v>
      </c>
      <c r="H4" s="60"/>
      <c r="I4" s="61"/>
      <c r="J4" s="62" t="s">
        <v>15</v>
      </c>
      <c r="K4" s="60"/>
      <c r="L4" s="61"/>
      <c r="M4" s="62" t="s">
        <v>16</v>
      </c>
      <c r="N4" s="60"/>
      <c r="O4" s="61"/>
      <c r="P4" s="62" t="s">
        <v>17</v>
      </c>
      <c r="Q4" s="60"/>
      <c r="R4" s="61"/>
      <c r="S4" s="62" t="s">
        <v>18</v>
      </c>
      <c r="T4" s="60"/>
      <c r="U4" s="61"/>
      <c r="V4" s="63" t="s">
        <v>19</v>
      </c>
      <c r="W4" s="64"/>
      <c r="X4" s="65"/>
      <c r="Y4" s="60" t="s">
        <v>20</v>
      </c>
      <c r="Z4" s="60"/>
      <c r="AA4" s="61"/>
      <c r="AB4" s="62" t="s">
        <v>21</v>
      </c>
      <c r="AC4" s="60"/>
      <c r="AD4" s="61"/>
      <c r="AE4" s="58"/>
      <c r="AF4" s="58"/>
      <c r="AG4" s="59"/>
    </row>
    <row r="5" spans="1:33" ht="28.5" customHeight="1" thickBot="1">
      <c r="A5" s="52"/>
      <c r="B5" s="3" t="s">
        <v>3</v>
      </c>
      <c r="C5" s="4" t="s">
        <v>2</v>
      </c>
      <c r="D5" s="5" t="s">
        <v>0</v>
      </c>
      <c r="E5" s="48" t="s">
        <v>22</v>
      </c>
      <c r="F5" s="48" t="s">
        <v>22</v>
      </c>
      <c r="G5" s="6" t="s">
        <v>3</v>
      </c>
      <c r="H5" s="4" t="s">
        <v>2</v>
      </c>
      <c r="I5" s="5" t="s">
        <v>0</v>
      </c>
      <c r="J5" s="3" t="s">
        <v>3</v>
      </c>
      <c r="K5" s="4" t="s">
        <v>2</v>
      </c>
      <c r="L5" s="5" t="s">
        <v>0</v>
      </c>
      <c r="M5" s="3" t="s">
        <v>3</v>
      </c>
      <c r="N5" s="4" t="s">
        <v>2</v>
      </c>
      <c r="O5" s="5" t="s">
        <v>0</v>
      </c>
      <c r="P5" s="3" t="s">
        <v>3</v>
      </c>
      <c r="Q5" s="4" t="s">
        <v>2</v>
      </c>
      <c r="R5" s="5" t="s">
        <v>0</v>
      </c>
      <c r="S5" s="3" t="s">
        <v>3</v>
      </c>
      <c r="T5" s="4" t="s">
        <v>2</v>
      </c>
      <c r="U5" s="5" t="s">
        <v>0</v>
      </c>
      <c r="V5" s="7" t="s">
        <v>3</v>
      </c>
      <c r="W5" s="8" t="s">
        <v>2</v>
      </c>
      <c r="X5" s="9" t="s">
        <v>0</v>
      </c>
      <c r="Y5" s="6" t="s">
        <v>3</v>
      </c>
      <c r="Z5" s="4" t="s">
        <v>2</v>
      </c>
      <c r="AA5" s="5" t="s">
        <v>0</v>
      </c>
      <c r="AB5" s="3" t="s">
        <v>3</v>
      </c>
      <c r="AC5" s="4" t="s">
        <v>2</v>
      </c>
      <c r="AD5" s="5" t="s">
        <v>0</v>
      </c>
      <c r="AE5" s="3" t="s">
        <v>3</v>
      </c>
      <c r="AF5" s="4" t="s">
        <v>2</v>
      </c>
      <c r="AG5" s="5" t="s">
        <v>0</v>
      </c>
    </row>
    <row r="6" spans="1:33" ht="35.25" customHeight="1">
      <c r="A6" s="10" t="s">
        <v>4</v>
      </c>
      <c r="B6" s="11">
        <v>929</v>
      </c>
      <c r="C6" s="14">
        <v>400</v>
      </c>
      <c r="D6" s="13">
        <f>C6/B6*100</f>
        <v>43.05705059203444</v>
      </c>
      <c r="E6" s="15"/>
      <c r="F6" s="16">
        <v>1483</v>
      </c>
      <c r="G6" s="17">
        <v>305</v>
      </c>
      <c r="H6" s="12">
        <v>311</v>
      </c>
      <c r="I6" s="13">
        <f>H6/G6*100</f>
        <v>101.9672131147541</v>
      </c>
      <c r="J6" s="17">
        <v>767</v>
      </c>
      <c r="K6" s="12">
        <v>754</v>
      </c>
      <c r="L6" s="13">
        <f aca="true" t="shared" si="0" ref="L6:L11">K6/J6*100</f>
        <v>98.30508474576271</v>
      </c>
      <c r="M6" s="17">
        <v>100</v>
      </c>
      <c r="N6" s="12"/>
      <c r="O6" s="13">
        <f>N6/M6*100</f>
        <v>0</v>
      </c>
      <c r="P6" s="17">
        <f aca="true" t="shared" si="1" ref="P6:Q11">G6+J6+M6</f>
        <v>1172</v>
      </c>
      <c r="Q6" s="12">
        <f t="shared" si="1"/>
        <v>1065</v>
      </c>
      <c r="R6" s="13">
        <f aca="true" t="shared" si="2" ref="R6:R11">Q6/P6*100</f>
        <v>90.8703071672355</v>
      </c>
      <c r="S6" s="17">
        <v>722</v>
      </c>
      <c r="T6" s="12">
        <v>20</v>
      </c>
      <c r="U6" s="13">
        <f>T6/S6*100</f>
        <v>2.7700831024930745</v>
      </c>
      <c r="V6" s="17">
        <v>395</v>
      </c>
      <c r="W6" s="12">
        <v>237</v>
      </c>
      <c r="X6" s="13">
        <f>W6/V6*100</f>
        <v>60</v>
      </c>
      <c r="Y6" s="17">
        <f aca="true" t="shared" si="3" ref="Y6:Z11">S6+V6</f>
        <v>1117</v>
      </c>
      <c r="Z6" s="12">
        <f t="shared" si="3"/>
        <v>257</v>
      </c>
      <c r="AA6" s="13">
        <f>Z6/Y6*100</f>
        <v>23.008057296329454</v>
      </c>
      <c r="AB6" s="17">
        <v>318</v>
      </c>
      <c r="AC6" s="12"/>
      <c r="AD6" s="13">
        <f>AC6/AB6*100</f>
        <v>0</v>
      </c>
      <c r="AE6" s="17">
        <f aca="true" t="shared" si="4" ref="AE6:AF11">P6+Y6</f>
        <v>2289</v>
      </c>
      <c r="AF6" s="18">
        <f t="shared" si="4"/>
        <v>1322</v>
      </c>
      <c r="AG6" s="13">
        <f aca="true" t="shared" si="5" ref="AG6:AG11">AF6/AE6*100</f>
        <v>57.754477937964175</v>
      </c>
    </row>
    <row r="7" spans="1:33" ht="35.25" customHeight="1">
      <c r="A7" s="19" t="s">
        <v>5</v>
      </c>
      <c r="B7" s="20">
        <v>297</v>
      </c>
      <c r="C7" s="21">
        <v>618</v>
      </c>
      <c r="D7" s="22">
        <f>C7/B7*100</f>
        <v>208.08080808080808</v>
      </c>
      <c r="E7" s="23"/>
      <c r="F7" s="24">
        <v>1081</v>
      </c>
      <c r="G7" s="25">
        <v>250</v>
      </c>
      <c r="H7" s="47">
        <v>270</v>
      </c>
      <c r="I7" s="13">
        <f>H7/G7*100</f>
        <v>108</v>
      </c>
      <c r="J7" s="25">
        <v>950</v>
      </c>
      <c r="K7" s="21">
        <v>532</v>
      </c>
      <c r="L7" s="13">
        <f t="shared" si="0"/>
        <v>56.00000000000001</v>
      </c>
      <c r="M7" s="25">
        <v>100</v>
      </c>
      <c r="N7" s="26">
        <v>160</v>
      </c>
      <c r="O7" s="13">
        <f>N7/M7*100</f>
        <v>160</v>
      </c>
      <c r="P7" s="17">
        <f t="shared" si="1"/>
        <v>1300</v>
      </c>
      <c r="Q7" s="12">
        <f t="shared" si="1"/>
        <v>962</v>
      </c>
      <c r="R7" s="13">
        <f t="shared" si="2"/>
        <v>74</v>
      </c>
      <c r="S7" s="25">
        <v>500</v>
      </c>
      <c r="T7" s="21">
        <v>3</v>
      </c>
      <c r="U7" s="13">
        <f>T7/S7*100</f>
        <v>0.6</v>
      </c>
      <c r="V7" s="25">
        <v>300</v>
      </c>
      <c r="W7" s="21">
        <v>112</v>
      </c>
      <c r="X7" s="13">
        <f>W7/V7*100</f>
        <v>37.333333333333336</v>
      </c>
      <c r="Y7" s="17">
        <f t="shared" si="3"/>
        <v>800</v>
      </c>
      <c r="Z7" s="12">
        <f t="shared" si="3"/>
        <v>115</v>
      </c>
      <c r="AA7" s="13">
        <f>Z7/Y7*100</f>
        <v>14.374999999999998</v>
      </c>
      <c r="AB7" s="25">
        <v>500</v>
      </c>
      <c r="AC7" s="21"/>
      <c r="AD7" s="13">
        <f>AC7/AB7*100</f>
        <v>0</v>
      </c>
      <c r="AE7" s="17">
        <f t="shared" si="4"/>
        <v>2100</v>
      </c>
      <c r="AF7" s="18">
        <f t="shared" si="4"/>
        <v>1077</v>
      </c>
      <c r="AG7" s="13">
        <f t="shared" si="5"/>
        <v>51.28571428571429</v>
      </c>
    </row>
    <row r="8" spans="1:33" ht="35.25" customHeight="1">
      <c r="A8" s="19" t="s">
        <v>23</v>
      </c>
      <c r="B8" s="20">
        <v>0</v>
      </c>
      <c r="C8" s="21"/>
      <c r="D8" s="22"/>
      <c r="E8" s="23"/>
      <c r="F8" s="24">
        <v>384</v>
      </c>
      <c r="G8" s="25">
        <v>0</v>
      </c>
      <c r="H8" s="21"/>
      <c r="I8" s="13"/>
      <c r="J8" s="25">
        <v>332</v>
      </c>
      <c r="K8" s="21">
        <v>332</v>
      </c>
      <c r="L8" s="13">
        <f t="shared" si="0"/>
        <v>100</v>
      </c>
      <c r="M8" s="25">
        <v>124</v>
      </c>
      <c r="N8" s="21">
        <v>124</v>
      </c>
      <c r="O8" s="13">
        <f>N8/M8*100</f>
        <v>100</v>
      </c>
      <c r="P8" s="17">
        <f t="shared" si="1"/>
        <v>456</v>
      </c>
      <c r="Q8" s="12">
        <f t="shared" si="1"/>
        <v>456</v>
      </c>
      <c r="R8" s="13">
        <f t="shared" si="2"/>
        <v>100</v>
      </c>
      <c r="S8" s="25">
        <v>0</v>
      </c>
      <c r="T8" s="21"/>
      <c r="U8" s="13"/>
      <c r="V8" s="25">
        <v>0</v>
      </c>
      <c r="W8" s="21"/>
      <c r="X8" s="13"/>
      <c r="Y8" s="17">
        <f t="shared" si="3"/>
        <v>0</v>
      </c>
      <c r="Z8" s="12">
        <f t="shared" si="3"/>
        <v>0</v>
      </c>
      <c r="AA8" s="13">
        <v>0</v>
      </c>
      <c r="AB8" s="25">
        <v>0</v>
      </c>
      <c r="AC8" s="21"/>
      <c r="AD8" s="13">
        <v>0</v>
      </c>
      <c r="AE8" s="17">
        <f t="shared" si="4"/>
        <v>456</v>
      </c>
      <c r="AF8" s="18">
        <f t="shared" si="4"/>
        <v>456</v>
      </c>
      <c r="AG8" s="13">
        <f t="shared" si="5"/>
        <v>100</v>
      </c>
    </row>
    <row r="9" spans="1:33" ht="35.25" customHeight="1">
      <c r="A9" s="19" t="s">
        <v>7</v>
      </c>
      <c r="B9" s="20">
        <v>737</v>
      </c>
      <c r="C9" s="27">
        <v>505</v>
      </c>
      <c r="D9" s="22">
        <f>C9/B9*100</f>
        <v>68.52103120759837</v>
      </c>
      <c r="E9" s="23">
        <v>53</v>
      </c>
      <c r="F9" s="24">
        <v>993</v>
      </c>
      <c r="G9" s="25">
        <v>0</v>
      </c>
      <c r="H9" s="21"/>
      <c r="I9" s="13"/>
      <c r="J9" s="25">
        <v>500</v>
      </c>
      <c r="K9" s="21">
        <v>501</v>
      </c>
      <c r="L9" s="13">
        <f t="shared" si="0"/>
        <v>100.2</v>
      </c>
      <c r="M9" s="25">
        <v>0</v>
      </c>
      <c r="N9" s="21"/>
      <c r="O9" s="13"/>
      <c r="P9" s="17">
        <f t="shared" si="1"/>
        <v>500</v>
      </c>
      <c r="Q9" s="12">
        <f t="shared" si="1"/>
        <v>501</v>
      </c>
      <c r="R9" s="13">
        <f t="shared" si="2"/>
        <v>100.2</v>
      </c>
      <c r="S9" s="25">
        <v>300</v>
      </c>
      <c r="T9" s="21">
        <v>68</v>
      </c>
      <c r="U9" s="13">
        <f>T9/S9*100</f>
        <v>22.666666666666664</v>
      </c>
      <c r="V9" s="25">
        <v>500</v>
      </c>
      <c r="W9" s="21">
        <v>157</v>
      </c>
      <c r="X9" s="13">
        <f>W9/V9*100</f>
        <v>31.4</v>
      </c>
      <c r="Y9" s="17">
        <f t="shared" si="3"/>
        <v>800</v>
      </c>
      <c r="Z9" s="12">
        <f t="shared" si="3"/>
        <v>225</v>
      </c>
      <c r="AA9" s="13">
        <f>Z9/Y9*100</f>
        <v>28.125</v>
      </c>
      <c r="AB9" s="25">
        <v>300</v>
      </c>
      <c r="AC9" s="21">
        <v>68</v>
      </c>
      <c r="AD9" s="13">
        <f>AC9/AB9*100</f>
        <v>22.666666666666664</v>
      </c>
      <c r="AE9" s="17">
        <f t="shared" si="4"/>
        <v>1300</v>
      </c>
      <c r="AF9" s="18">
        <f t="shared" si="4"/>
        <v>726</v>
      </c>
      <c r="AG9" s="13">
        <f t="shared" si="5"/>
        <v>55.84615384615385</v>
      </c>
    </row>
    <row r="10" spans="1:33" ht="35.25" customHeight="1" thickBot="1">
      <c r="A10" s="28" t="s">
        <v>24</v>
      </c>
      <c r="B10" s="29">
        <v>460</v>
      </c>
      <c r="C10" s="30">
        <v>210</v>
      </c>
      <c r="D10" s="22">
        <f>C10/B10*100</f>
        <v>45.65217391304348</v>
      </c>
      <c r="E10" s="32"/>
      <c r="F10" s="24">
        <v>1050</v>
      </c>
      <c r="G10" s="33">
        <v>250</v>
      </c>
      <c r="H10" s="30">
        <v>250</v>
      </c>
      <c r="I10" s="13">
        <f>H10/G10*100</f>
        <v>100</v>
      </c>
      <c r="J10" s="33">
        <v>220</v>
      </c>
      <c r="K10" s="30">
        <v>220</v>
      </c>
      <c r="L10" s="13">
        <f t="shared" si="0"/>
        <v>100</v>
      </c>
      <c r="M10" s="33">
        <v>200</v>
      </c>
      <c r="N10" s="30">
        <v>200</v>
      </c>
      <c r="O10" s="13">
        <f>N10/M10*100</f>
        <v>100</v>
      </c>
      <c r="P10" s="34">
        <f t="shared" si="1"/>
        <v>670</v>
      </c>
      <c r="Q10" s="35">
        <f t="shared" si="1"/>
        <v>670</v>
      </c>
      <c r="R10" s="31">
        <f t="shared" si="2"/>
        <v>100</v>
      </c>
      <c r="S10" s="33">
        <v>550</v>
      </c>
      <c r="T10" s="30">
        <v>210</v>
      </c>
      <c r="U10" s="31">
        <f>T10/S10*100</f>
        <v>38.18181818181819</v>
      </c>
      <c r="V10" s="33">
        <v>0</v>
      </c>
      <c r="W10" s="30"/>
      <c r="X10" s="31"/>
      <c r="Y10" s="34">
        <f t="shared" si="3"/>
        <v>550</v>
      </c>
      <c r="Z10" s="12">
        <f t="shared" si="3"/>
        <v>210</v>
      </c>
      <c r="AA10" s="31">
        <f>Z10/Y10*100</f>
        <v>38.18181818181819</v>
      </c>
      <c r="AB10" s="33">
        <v>600</v>
      </c>
      <c r="AC10" s="30">
        <v>110</v>
      </c>
      <c r="AD10" s="31">
        <f>AC10/AB10*100</f>
        <v>18.333333333333332</v>
      </c>
      <c r="AE10" s="34">
        <f t="shared" si="4"/>
        <v>1220</v>
      </c>
      <c r="AF10" s="36">
        <f t="shared" si="4"/>
        <v>880</v>
      </c>
      <c r="AG10" s="31">
        <f t="shared" si="5"/>
        <v>72.1311475409836</v>
      </c>
    </row>
    <row r="11" spans="1:33" s="46" customFormat="1" ht="35.25" customHeight="1" thickBot="1">
      <c r="A11" s="37" t="s">
        <v>1</v>
      </c>
      <c r="B11" s="38">
        <f>SUM(B6:B10)</f>
        <v>2423</v>
      </c>
      <c r="C11" s="39">
        <f>SUM(C6:C10)</f>
        <v>1733</v>
      </c>
      <c r="D11" s="40">
        <f>C11/B11*100</f>
        <v>71.52290548906315</v>
      </c>
      <c r="E11" s="42">
        <f>SUM(E6:E10)</f>
        <v>53</v>
      </c>
      <c r="F11" s="43">
        <f>SUM(F6:F10)</f>
        <v>4991</v>
      </c>
      <c r="G11" s="44">
        <f>SUM(G6:G10)</f>
        <v>805</v>
      </c>
      <c r="H11" s="39">
        <f>SUM(H6:H10)</f>
        <v>831</v>
      </c>
      <c r="I11" s="40">
        <f>H11/G11*100</f>
        <v>103.22981366459626</v>
      </c>
      <c r="J11" s="37">
        <f>SUM(J6:J10)</f>
        <v>2769</v>
      </c>
      <c r="K11" s="39">
        <f>SUM(K6:K10)</f>
        <v>2339</v>
      </c>
      <c r="L11" s="40">
        <f t="shared" si="0"/>
        <v>84.47092813289996</v>
      </c>
      <c r="M11" s="37">
        <f>SUM(M6:M10)</f>
        <v>524</v>
      </c>
      <c r="N11" s="39">
        <f>SUM(N6:N10)</f>
        <v>484</v>
      </c>
      <c r="O11" s="40">
        <f>N11/M11*100</f>
        <v>92.36641221374046</v>
      </c>
      <c r="P11" s="38">
        <f t="shared" si="1"/>
        <v>4098</v>
      </c>
      <c r="Q11" s="45">
        <f t="shared" si="1"/>
        <v>3654</v>
      </c>
      <c r="R11" s="40">
        <f t="shared" si="2"/>
        <v>89.16544655929722</v>
      </c>
      <c r="S11" s="38">
        <f>SUM(S6:S10)</f>
        <v>2072</v>
      </c>
      <c r="T11" s="39">
        <f>SUM(T6:T10)</f>
        <v>301</v>
      </c>
      <c r="U11" s="40">
        <f>T11/S11*100</f>
        <v>14.527027027027026</v>
      </c>
      <c r="V11" s="38">
        <f>SUM(V6:V10)</f>
        <v>1195</v>
      </c>
      <c r="W11" s="39">
        <f>SUM(W6:W10)</f>
        <v>506</v>
      </c>
      <c r="X11" s="40">
        <f>W11/V11*100</f>
        <v>42.34309623430963</v>
      </c>
      <c r="Y11" s="41">
        <f t="shared" si="3"/>
        <v>3267</v>
      </c>
      <c r="Z11" s="39">
        <f t="shared" si="3"/>
        <v>807</v>
      </c>
      <c r="AA11" s="40">
        <f>Z11/Y11*100</f>
        <v>24.701561065197428</v>
      </c>
      <c r="AB11" s="37">
        <f>SUM(AB6:AB10)</f>
        <v>1718</v>
      </c>
      <c r="AC11" s="39">
        <f>SUM(AC6:AC10)</f>
        <v>178</v>
      </c>
      <c r="AD11" s="40">
        <f>AC11/AB11*100</f>
        <v>10.360884749708964</v>
      </c>
      <c r="AE11" s="38">
        <f t="shared" si="4"/>
        <v>7365</v>
      </c>
      <c r="AF11" s="39">
        <f t="shared" si="4"/>
        <v>4461</v>
      </c>
      <c r="AG11" s="40">
        <f t="shared" si="5"/>
        <v>60.57026476578411</v>
      </c>
    </row>
  </sheetData>
  <sheetProtection/>
  <mergeCells count="18">
    <mergeCell ref="V4:X4"/>
    <mergeCell ref="A1:T1"/>
    <mergeCell ref="B2:F2"/>
    <mergeCell ref="B3:D4"/>
    <mergeCell ref="E3:E4"/>
    <mergeCell ref="F3:F4"/>
    <mergeCell ref="G2:AG2"/>
    <mergeCell ref="G3:R3"/>
    <mergeCell ref="A2:A5"/>
    <mergeCell ref="S3:AD3"/>
    <mergeCell ref="AE3:AG4"/>
    <mergeCell ref="G4:I4"/>
    <mergeCell ref="J4:L4"/>
    <mergeCell ref="Y4:AA4"/>
    <mergeCell ref="AB4:AD4"/>
    <mergeCell ref="M4:O4"/>
    <mergeCell ref="P4:R4"/>
    <mergeCell ref="S4:U4"/>
  </mergeCells>
  <printOptions/>
  <pageMargins left="0.1968503937007874" right="0.1968503937007874" top="1.5748031496062993" bottom="0.984251968503937" header="0.5118110236220472" footer="0.5118110236220472"/>
  <pageSetup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2017-06-08T07:30:45Z</cp:lastPrinted>
  <dcterms:created xsi:type="dcterms:W3CDTF">2017-04-07T10:26:17Z</dcterms:created>
  <dcterms:modified xsi:type="dcterms:W3CDTF">2017-06-08T07:30:57Z</dcterms:modified>
  <cp:category/>
  <cp:version/>
  <cp:contentType/>
  <cp:contentStatus/>
</cp:coreProperties>
</file>