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<sst xmlns="http://schemas.openxmlformats.org/spreadsheetml/2006/main" count="23" uniqueCount="20">
  <si>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Производство молока в сельскохозяйственных организациях  Лотошинского муниципального района на 18 сентября 2017 года                                                                                                                                            </t>
  </si>
  <si>
    <t>Наименование сельскохозяйственной организации</t>
  </si>
  <si>
    <t>Поголовье коров на отчетную дату</t>
  </si>
  <si>
    <t xml:space="preserve">Поголовье коров           2016 год </t>
  </si>
  <si>
    <t xml:space="preserve"> +/- к прошлому году, кг</t>
  </si>
  <si>
    <t>Валовый надой молока, кг</t>
  </si>
  <si>
    <t>Валовый надой молока 2016, кг</t>
  </si>
  <si>
    <t>Надой на 1 фуражную корову, кг</t>
  </si>
  <si>
    <t>Надой        на 1 фуражную корову 2016,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</si>
  <si>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</si>
  <si>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</si>
  <si>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2016 , кг</t>
  </si>
  <si>
    <t>Реализовано молока в зачетном весе, кг</t>
  </si>
  <si>
    <t>Жирность молока,  %</t>
  </si>
  <si>
    <t>ООО "РусМолоко" отд."Яровое"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</si>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</sst>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 wrapText="1"/>
    </xf>
    <xf numFmtId="164" fontId="20" fillId="33" borderId="14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18" xfId="0" applyNumberFormat="1" applyFont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164" fontId="20" fillId="33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164" fontId="19" fillId="33" borderId="11" xfId="0" applyNumberFormat="1" applyFont="1" applyFill="1" applyBorder="1" applyAlignment="1">
      <alignment horizontal="center" vertical="center" wrapText="1"/>
    </xf>
    <xf numFmtId="164" fontId="19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zoomScalePageLayoutView="0" workbookViewId="0" topLeftCell="A1">
      <selection activeCell="O7" sqref="O7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75.75" customHeight="1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4</v>
      </c>
      <c r="H2" s="4" t="s">
        <v>7</v>
      </c>
      <c r="I2" s="4" t="s">
        <v>8</v>
      </c>
      <c r="J2" s="4" t="s">
        <v>4</v>
      </c>
      <c r="K2" s="4" t="s">
        <v>9</v>
      </c>
      <c r="L2" s="4" t="s">
        <v>10</v>
      </c>
      <c r="M2" s="4" t="s">
        <v>11</v>
      </c>
      <c r="N2" s="4" t="s">
        <v>4</v>
      </c>
      <c r="O2" s="4" t="s">
        <v>12</v>
      </c>
      <c r="P2" s="5" t="s">
        <v>13</v>
      </c>
    </row>
    <row r="3" spans="1:16" ht="42" customHeight="1">
      <c r="A3" s="6" t="s">
        <v>14</v>
      </c>
      <c r="B3" s="7">
        <v>910</v>
      </c>
      <c r="C3" s="7">
        <v>900</v>
      </c>
      <c r="D3" s="7">
        <f>B3-C3</f>
        <v>10</v>
      </c>
      <c r="E3" s="7">
        <v>14241</v>
      </c>
      <c r="F3" s="7">
        <v>13715</v>
      </c>
      <c r="G3" s="7">
        <f>E3-F3</f>
        <v>526</v>
      </c>
      <c r="H3" s="8">
        <f aca="true" t="shared" si="0" ref="H3:I6">E3/B3</f>
        <v>15.649450549450549</v>
      </c>
      <c r="I3" s="9">
        <f t="shared" si="0"/>
        <v>15.238888888888889</v>
      </c>
      <c r="J3" s="8">
        <f>H3-I3</f>
        <v>0.41056166056166</v>
      </c>
      <c r="K3" s="7">
        <v>418</v>
      </c>
      <c r="L3" s="7">
        <v>13823</v>
      </c>
      <c r="M3" s="7">
        <v>13095</v>
      </c>
      <c r="N3" s="7">
        <f aca="true" t="shared" si="1" ref="N3:N8">L3-M3</f>
        <v>728</v>
      </c>
      <c r="O3" s="10">
        <f>L3*P3/3.4</f>
        <v>15042.676470588238</v>
      </c>
      <c r="P3" s="11">
        <v>3.7</v>
      </c>
    </row>
    <row r="4" spans="1:16" ht="42" customHeight="1">
      <c r="A4" s="12" t="s">
        <v>15</v>
      </c>
      <c r="B4" s="13">
        <v>1150</v>
      </c>
      <c r="C4" s="13">
        <v>1100</v>
      </c>
      <c r="D4" s="13">
        <f>B4-C4</f>
        <v>50</v>
      </c>
      <c r="E4" s="13">
        <v>17805</v>
      </c>
      <c r="F4" s="13">
        <v>19599</v>
      </c>
      <c r="G4" s="13">
        <f>E4-F4</f>
        <v>-1794</v>
      </c>
      <c r="H4" s="9">
        <f t="shared" si="0"/>
        <v>15.482608695652173</v>
      </c>
      <c r="I4" s="9">
        <f t="shared" si="0"/>
        <v>17.817272727272726</v>
      </c>
      <c r="J4" s="9">
        <f>H4-I4</f>
        <v>-2.3346640316205534</v>
      </c>
      <c r="K4" s="13">
        <v>1334</v>
      </c>
      <c r="L4" s="13">
        <v>16371</v>
      </c>
      <c r="M4" s="13">
        <v>18815</v>
      </c>
      <c r="N4" s="13">
        <f t="shared" si="1"/>
        <v>-2444</v>
      </c>
      <c r="O4" s="14">
        <f>L4*P4/3.4</f>
        <v>17815.5</v>
      </c>
      <c r="P4" s="15">
        <v>3.7</v>
      </c>
    </row>
    <row r="5" spans="1:16" ht="42" customHeight="1">
      <c r="A5" s="12" t="s">
        <v>16</v>
      </c>
      <c r="B5" s="13">
        <v>708</v>
      </c>
      <c r="C5" s="13">
        <v>741</v>
      </c>
      <c r="D5" s="13">
        <f>B5-C5</f>
        <v>-33</v>
      </c>
      <c r="E5" s="13">
        <v>14298</v>
      </c>
      <c r="F5" s="13">
        <v>10957</v>
      </c>
      <c r="G5" s="13">
        <f>E5-F5</f>
        <v>3341</v>
      </c>
      <c r="H5" s="9">
        <f t="shared" si="0"/>
        <v>20.194915254237287</v>
      </c>
      <c r="I5" s="9">
        <f t="shared" si="0"/>
        <v>14.786774628879892</v>
      </c>
      <c r="J5" s="9">
        <f>H5-I5</f>
        <v>5.408140625357396</v>
      </c>
      <c r="K5" s="13">
        <v>1210</v>
      </c>
      <c r="L5" s="13">
        <v>11964</v>
      </c>
      <c r="M5" s="13">
        <v>9752</v>
      </c>
      <c r="N5" s="13">
        <f t="shared" si="1"/>
        <v>2212</v>
      </c>
      <c r="O5" s="14">
        <f>L5*P5/3.4</f>
        <v>15025.376470588233</v>
      </c>
      <c r="P5" s="15">
        <v>4.27</v>
      </c>
    </row>
    <row r="6" spans="1:16" ht="42" customHeight="1">
      <c r="A6" s="12" t="s">
        <v>17</v>
      </c>
      <c r="B6" s="13">
        <v>560</v>
      </c>
      <c r="C6" s="13">
        <v>560</v>
      </c>
      <c r="D6" s="13">
        <f>B6-C6</f>
        <v>0</v>
      </c>
      <c r="E6" s="13">
        <v>7637</v>
      </c>
      <c r="F6" s="13">
        <v>7728</v>
      </c>
      <c r="G6" s="13">
        <f>E6-F6</f>
        <v>-91</v>
      </c>
      <c r="H6" s="9">
        <f t="shared" si="0"/>
        <v>13.6375</v>
      </c>
      <c r="I6" s="9">
        <f t="shared" si="0"/>
        <v>13.8</v>
      </c>
      <c r="J6" s="9">
        <f>H6-I6</f>
        <v>-0.16250000000000142</v>
      </c>
      <c r="K6" s="13">
        <v>395</v>
      </c>
      <c r="L6" s="13">
        <v>7242</v>
      </c>
      <c r="M6" s="13">
        <v>7376</v>
      </c>
      <c r="N6" s="13">
        <f t="shared" si="1"/>
        <v>-134</v>
      </c>
      <c r="O6" s="14">
        <f>L6*P6/3.4</f>
        <v>7881.000000000001</v>
      </c>
      <c r="P6" s="15">
        <v>3.7</v>
      </c>
    </row>
    <row r="7" spans="1:16" ht="42" customHeight="1" thickBot="1">
      <c r="A7" s="16" t="s">
        <v>18</v>
      </c>
      <c r="B7" s="17"/>
      <c r="C7" s="17"/>
      <c r="D7" s="17"/>
      <c r="E7" s="17"/>
      <c r="F7" s="18"/>
      <c r="G7" s="17"/>
      <c r="H7" s="19"/>
      <c r="I7" s="19"/>
      <c r="J7" s="19"/>
      <c r="K7" s="17"/>
      <c r="L7" s="17">
        <v>1124</v>
      </c>
      <c r="M7" s="18"/>
      <c r="N7" s="17">
        <f t="shared" si="1"/>
        <v>1124</v>
      </c>
      <c r="O7" s="20">
        <f>L7</f>
        <v>1124</v>
      </c>
      <c r="P7" s="21"/>
    </row>
    <row r="8" spans="1:16" ht="42" customHeight="1" thickBot="1">
      <c r="A8" s="22" t="s">
        <v>19</v>
      </c>
      <c r="B8" s="23">
        <f>SUM(B3:B7)</f>
        <v>3328</v>
      </c>
      <c r="C8" s="23">
        <f>SUM(C3:C6)</f>
        <v>3301</v>
      </c>
      <c r="D8" s="23">
        <f>B8-C8</f>
        <v>27</v>
      </c>
      <c r="E8" s="23">
        <f>SUM(E3:E7)</f>
        <v>53981</v>
      </c>
      <c r="F8" s="23">
        <f>SUM(F3:F6)</f>
        <v>51999</v>
      </c>
      <c r="G8" s="23">
        <f>E8-F8</f>
        <v>1982</v>
      </c>
      <c r="H8" s="24">
        <f>E8/B8</f>
        <v>16.220252403846153</v>
      </c>
      <c r="I8" s="24">
        <f>F8/C8</f>
        <v>15.752499242653741</v>
      </c>
      <c r="J8" s="24">
        <f>H8-I8</f>
        <v>0.4677531611924124</v>
      </c>
      <c r="K8" s="23">
        <f>SUM(K3:K7)</f>
        <v>3357</v>
      </c>
      <c r="L8" s="23">
        <f>SUM(L3:L7)</f>
        <v>50524</v>
      </c>
      <c r="M8" s="23">
        <f>SUM(M3:M7)</f>
        <v>49038</v>
      </c>
      <c r="N8" s="23">
        <f t="shared" si="1"/>
        <v>1486</v>
      </c>
      <c r="O8" s="24">
        <f>SUM(O3:O7)</f>
        <v>56888.55294117647</v>
      </c>
      <c r="P8" s="25">
        <f>O8*3.4/L8</f>
        <v>3.828301005462751</v>
      </c>
    </row>
  </sheetData>
  <sheetProtection/>
  <mergeCells count="1">
    <mergeCell ref="A1:P1"/>
  </mergeCells>
  <printOptions/>
  <pageMargins left="0.75" right="0.75" top="1" bottom="1" header="0.5" footer="0.5"/>
  <pageSetup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2017-09-19T07:43:10Z</dcterms:created>
  <dcterms:modified xsi:type="dcterms:W3CDTF">2017-09-19T07:43:54Z</dcterms:modified>
  <cp:category/>
  <cp:version/>
  <cp:contentType/>
  <cp:contentStatus/>
</cp:coreProperties>
</file>