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2.20" sheetId="28" r:id="rId1"/>
  </sheets>
  <calcPr calcId="162913" concurrentCalc="0"/>
</workbook>
</file>

<file path=xl/calcChain.xml><?xml version="1.0" encoding="utf-8"?>
<calcChain xmlns="http://schemas.openxmlformats.org/spreadsheetml/2006/main">
  <c r="U9" i="28" l="1"/>
  <c r="V9" i="28"/>
  <c r="W9" i="28"/>
  <c r="R9" i="28"/>
  <c r="S9" i="28"/>
  <c r="T9" i="28"/>
  <c r="O9" i="28"/>
  <c r="P9" i="28"/>
  <c r="Q9" i="28"/>
  <c r="I9" i="28"/>
  <c r="E9" i="28"/>
  <c r="L9" i="28"/>
  <c r="J9" i="28"/>
  <c r="F9" i="28"/>
  <c r="M9" i="28"/>
  <c r="N9" i="28"/>
  <c r="K9" i="28"/>
  <c r="H5" i="28"/>
  <c r="H6" i="28"/>
  <c r="H7" i="28"/>
  <c r="H8" i="28"/>
  <c r="H9" i="28"/>
  <c r="G9" i="28"/>
  <c r="B9" i="28"/>
  <c r="C9" i="28"/>
  <c r="D9" i="28"/>
  <c r="W8" i="28"/>
  <c r="T8" i="28"/>
  <c r="Q8" i="28"/>
  <c r="L8" i="28"/>
  <c r="M8" i="28"/>
  <c r="N8" i="28"/>
  <c r="K8" i="28"/>
  <c r="G8" i="28"/>
  <c r="D8" i="28"/>
  <c r="W7" i="28"/>
  <c r="T7" i="28"/>
  <c r="Q7" i="28"/>
  <c r="L7" i="28"/>
  <c r="M7" i="28"/>
  <c r="N7" i="28"/>
  <c r="K7" i="28"/>
  <c r="G7" i="28"/>
  <c r="D7" i="28"/>
  <c r="W6" i="28"/>
  <c r="T6" i="28"/>
  <c r="Q6" i="28"/>
  <c r="L6" i="28"/>
  <c r="M6" i="28"/>
  <c r="N6" i="28"/>
  <c r="K6" i="28"/>
  <c r="G6" i="28"/>
  <c r="D6" i="28"/>
  <c r="W5" i="28"/>
  <c r="T5" i="28"/>
  <c r="Q5" i="28"/>
  <c r="L5" i="28"/>
  <c r="M5" i="28"/>
  <c r="N5" i="28"/>
  <c r="K5" i="28"/>
  <c r="G5" i="28"/>
  <c r="D5" i="28"/>
</calcChain>
</file>

<file path=xl/sharedStrings.xml><?xml version="1.0" encoding="utf-8"?>
<sst xmlns="http://schemas.openxmlformats.org/spreadsheetml/2006/main" count="26" uniqueCount="20">
  <si>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</si>
  <si>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</si>
  <si>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</si>
  <si>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</si>
  <si>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</si>
  <si>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</si>
  <si>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</si>
  <si>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</si>
  <si>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</si>
  <si>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</si>
  <si>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</si>
  <si>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</si>
  <si>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</si>
  <si>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>Итоги по животноводству на 1.02.2020г. (с нарастающим итогом) по городскому округу Лотошино</t>
  </si>
  <si>
    <t>,</t>
  </si>
  <si>
    <t>Сдано молока , тонн</t>
  </si>
  <si>
    <t>Сдано мяса,                           тонн</t>
  </si>
  <si>
    <t>Физический вес</t>
  </si>
  <si>
    <t>Зачетный вес</t>
  </si>
  <si>
    <t xml:space="preserve"> + / -                   к 01.01.20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</si>
</sst>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9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" fontId="7" fillId="2" borderId="34" xfId="0" applyNumberFormat="1" applyFont="1" applyFill="1" applyBorder="1" applyAlignment="1">
      <alignment horizontal="center" vertical="center" wrapText="1"/>
    </xf>
    <xf numFmtId="1" fontId="6" fillId="2" borderId="35" xfId="0" applyNumberFormat="1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164" fontId="7" fillId="2" borderId="34" xfId="0" applyNumberFormat="1" applyFont="1" applyFill="1" applyBorder="1" applyAlignment="1">
      <alignment horizontal="center" vertical="center" wrapText="1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7" fillId="2" borderId="40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39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" fontId="7" fillId="2" borderId="4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zoomScaleNormal="100" zoomScaleSheetLayoutView="100" workbookViewId="0">
      <selection activeCell="B16" sqref="B16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2" width="9.42578125" style="1" customWidth="1"/>
    <col min="23" max="23" width="8.140625" style="1" customWidth="1"/>
    <col min="24" max="24" width="14.85546875" style="1" customWidth="1"/>
    <col min="25" max="16384" width="9.140625" style="1"/>
  </cols>
  <sheetData>
    <row r="1" spans="1:24" ht="51.75" customHeight="1" thickBot="1" x14ac:dyDescent="0.2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s="2" customFormat="1" ht="37.5" customHeight="1" thickBot="1" x14ac:dyDescent="0.25">
      <c r="A2" s="68" t="s">
        <v>14</v>
      </c>
      <c r="B2" s="71" t="s">
        <v>4</v>
      </c>
      <c r="C2" s="72"/>
      <c r="D2" s="72"/>
      <c r="E2" s="72"/>
      <c r="F2" s="72"/>
      <c r="G2" s="72"/>
      <c r="H2" s="73"/>
      <c r="I2" s="74" t="s">
        <v>9</v>
      </c>
      <c r="J2" s="75"/>
      <c r="K2" s="76"/>
      <c r="L2" s="80" t="s">
        <v>3</v>
      </c>
      <c r="M2" s="75"/>
      <c r="N2" s="81"/>
      <c r="O2" s="71" t="s">
        <v>15</v>
      </c>
      <c r="P2" s="85"/>
      <c r="Q2" s="85"/>
      <c r="R2" s="85"/>
      <c r="S2" s="85"/>
      <c r="T2" s="86"/>
      <c r="U2" s="80" t="s">
        <v>16</v>
      </c>
      <c r="V2" s="75"/>
      <c r="W2" s="76"/>
      <c r="X2" s="87" t="s">
        <v>10</v>
      </c>
    </row>
    <row r="3" spans="1:24" s="2" customFormat="1" ht="41.25" customHeight="1" thickBot="1" x14ac:dyDescent="0.25">
      <c r="A3" s="69"/>
      <c r="B3" s="64" t="s">
        <v>2</v>
      </c>
      <c r="C3" s="65"/>
      <c r="D3" s="66"/>
      <c r="E3" s="64" t="s">
        <v>11</v>
      </c>
      <c r="F3" s="65"/>
      <c r="G3" s="65"/>
      <c r="H3" s="67"/>
      <c r="I3" s="77"/>
      <c r="J3" s="78"/>
      <c r="K3" s="79"/>
      <c r="L3" s="82"/>
      <c r="M3" s="78"/>
      <c r="N3" s="83"/>
      <c r="O3" s="71" t="s">
        <v>17</v>
      </c>
      <c r="P3" s="72"/>
      <c r="Q3" s="89"/>
      <c r="R3" s="90" t="s">
        <v>18</v>
      </c>
      <c r="S3" s="85"/>
      <c r="T3" s="86"/>
      <c r="U3" s="82"/>
      <c r="V3" s="78"/>
      <c r="W3" s="79"/>
      <c r="X3" s="88"/>
    </row>
    <row r="4" spans="1:24" s="2" customFormat="1" ht="47.25" customHeight="1" thickBot="1" x14ac:dyDescent="0.25">
      <c r="A4" s="70"/>
      <c r="B4" s="32">
        <v>43862</v>
      </c>
      <c r="C4" s="33">
        <v>43497</v>
      </c>
      <c r="D4" s="34" t="s">
        <v>12</v>
      </c>
      <c r="E4" s="35">
        <v>43862</v>
      </c>
      <c r="F4" s="33">
        <v>43497</v>
      </c>
      <c r="G4" s="36" t="s">
        <v>12</v>
      </c>
      <c r="H4" s="34" t="s">
        <v>19</v>
      </c>
      <c r="I4" s="35">
        <v>43862</v>
      </c>
      <c r="J4" s="33">
        <v>43497</v>
      </c>
      <c r="K4" s="37" t="s">
        <v>12</v>
      </c>
      <c r="L4" s="35">
        <v>43862</v>
      </c>
      <c r="M4" s="38">
        <v>43497</v>
      </c>
      <c r="N4" s="34" t="s">
        <v>12</v>
      </c>
      <c r="O4" s="35">
        <v>43862</v>
      </c>
      <c r="P4" s="33">
        <v>43497</v>
      </c>
      <c r="Q4" s="37" t="s">
        <v>12</v>
      </c>
      <c r="R4" s="38">
        <v>43862</v>
      </c>
      <c r="S4" s="33">
        <v>43497</v>
      </c>
      <c r="T4" s="37" t="s">
        <v>12</v>
      </c>
      <c r="U4" s="38">
        <v>43862</v>
      </c>
      <c r="V4" s="38">
        <v>43497</v>
      </c>
      <c r="W4" s="34" t="s">
        <v>12</v>
      </c>
      <c r="X4" s="39" t="s">
        <v>6</v>
      </c>
    </row>
    <row r="5" spans="1:24" s="2" customFormat="1" ht="42.75" customHeight="1" x14ac:dyDescent="0.2">
      <c r="A5" s="11" t="s">
        <v>8</v>
      </c>
      <c r="B5" s="40">
        <v>1757</v>
      </c>
      <c r="C5" s="41">
        <v>1761</v>
      </c>
      <c r="D5" s="42">
        <f>B5-C5</f>
        <v>-4</v>
      </c>
      <c r="E5" s="43">
        <v>888</v>
      </c>
      <c r="F5" s="41">
        <v>806</v>
      </c>
      <c r="G5" s="41">
        <f>E5-F5</f>
        <v>82</v>
      </c>
      <c r="H5" s="42">
        <f>E5-854</f>
        <v>34</v>
      </c>
      <c r="I5" s="44">
        <v>567.20000000000005</v>
      </c>
      <c r="J5" s="45">
        <v>481.98599999999999</v>
      </c>
      <c r="K5" s="46">
        <f>I5-J5</f>
        <v>85.214000000000055</v>
      </c>
      <c r="L5" s="47">
        <f>I5/E5*1000</f>
        <v>638.73873873873879</v>
      </c>
      <c r="M5" s="45">
        <f>J5/F5*1000</f>
        <v>597.99751861042182</v>
      </c>
      <c r="N5" s="48">
        <f>L5-M5</f>
        <v>40.741220128316968</v>
      </c>
      <c r="O5" s="44">
        <v>565.4</v>
      </c>
      <c r="P5" s="45">
        <v>463.2</v>
      </c>
      <c r="Q5" s="46">
        <f>O5-P5</f>
        <v>102.19999999999999</v>
      </c>
      <c r="R5" s="47">
        <v>656.4</v>
      </c>
      <c r="S5" s="45">
        <v>578.34400000000005</v>
      </c>
      <c r="T5" s="46">
        <f>R5-S5</f>
        <v>78.055999999999926</v>
      </c>
      <c r="U5" s="47">
        <v>11.9</v>
      </c>
      <c r="V5" s="47">
        <v>12.414</v>
      </c>
      <c r="W5" s="48">
        <f>U5-V5</f>
        <v>-0.51399999999999935</v>
      </c>
      <c r="X5" s="49">
        <v>786</v>
      </c>
    </row>
    <row r="6" spans="1:24" s="15" customFormat="1" ht="42.75" customHeight="1" x14ac:dyDescent="0.2">
      <c r="A6" s="12" t="s">
        <v>5</v>
      </c>
      <c r="B6" s="50">
        <v>1150</v>
      </c>
      <c r="C6" s="4">
        <v>1243</v>
      </c>
      <c r="D6" s="51">
        <f t="shared" ref="D6:D8" si="0">B6-C6</f>
        <v>-93</v>
      </c>
      <c r="E6" s="3">
        <v>380</v>
      </c>
      <c r="F6" s="4">
        <v>560</v>
      </c>
      <c r="G6" s="4">
        <f t="shared" ref="G6:G8" si="1">E6-F6</f>
        <v>-180</v>
      </c>
      <c r="H6" s="51">
        <f>E6-560</f>
        <v>-180</v>
      </c>
      <c r="I6" s="5">
        <v>200.3</v>
      </c>
      <c r="J6" s="6">
        <v>262.5</v>
      </c>
      <c r="K6" s="7">
        <f t="shared" ref="K6:K8" si="2">I6-J6</f>
        <v>-62.199999999999989</v>
      </c>
      <c r="L6" s="9">
        <f>I6/E6*1000</f>
        <v>527.1052631578948</v>
      </c>
      <c r="M6" s="6">
        <f t="shared" ref="M6:M9" si="3">J6/F6*1000</f>
        <v>468.75</v>
      </c>
      <c r="N6" s="10">
        <f>L6-M6</f>
        <v>58.355263157894797</v>
      </c>
      <c r="O6" s="5">
        <v>151.5</v>
      </c>
      <c r="P6" s="6">
        <v>205.8</v>
      </c>
      <c r="Q6" s="46">
        <f t="shared" ref="Q6:Q9" si="4">O6-P6</f>
        <v>-54.300000000000011</v>
      </c>
      <c r="R6" s="9">
        <v>178.3</v>
      </c>
      <c r="S6" s="6">
        <v>237.7</v>
      </c>
      <c r="T6" s="7">
        <f>R6-S6</f>
        <v>-59.399999999999977</v>
      </c>
      <c r="U6" s="9">
        <v>5.0999999999999996</v>
      </c>
      <c r="V6" s="9">
        <v>6.2</v>
      </c>
      <c r="W6" s="10">
        <f t="shared" ref="W6:W8" si="5">U6-V6</f>
        <v>-1.1000000000000005</v>
      </c>
      <c r="X6" s="52">
        <v>169</v>
      </c>
    </row>
    <row r="7" spans="1:24" s="2" customFormat="1" ht="42.75" customHeight="1" x14ac:dyDescent="0.2">
      <c r="A7" s="12" t="s">
        <v>0</v>
      </c>
      <c r="B7" s="50">
        <v>2269</v>
      </c>
      <c r="C7" s="4">
        <v>2069</v>
      </c>
      <c r="D7" s="51">
        <f t="shared" si="0"/>
        <v>200</v>
      </c>
      <c r="E7" s="3">
        <v>945</v>
      </c>
      <c r="F7" s="4">
        <v>873</v>
      </c>
      <c r="G7" s="4">
        <f t="shared" si="1"/>
        <v>72</v>
      </c>
      <c r="H7" s="51">
        <f>E7-937</f>
        <v>8</v>
      </c>
      <c r="I7" s="5">
        <v>613</v>
      </c>
      <c r="J7" s="6">
        <v>522.00800000000004</v>
      </c>
      <c r="K7" s="7">
        <f t="shared" si="2"/>
        <v>90.991999999999962</v>
      </c>
      <c r="L7" s="9">
        <f>I7/E7*1000</f>
        <v>648.6772486772486</v>
      </c>
      <c r="M7" s="6">
        <f t="shared" si="3"/>
        <v>597.94730813287526</v>
      </c>
      <c r="N7" s="10">
        <f t="shared" ref="N7:N9" si="6">L7-M7</f>
        <v>50.729940544373335</v>
      </c>
      <c r="O7" s="5">
        <v>465.5</v>
      </c>
      <c r="P7" s="6">
        <v>462.8</v>
      </c>
      <c r="Q7" s="46">
        <f t="shared" si="4"/>
        <v>2.6999999999999886</v>
      </c>
      <c r="R7" s="9">
        <v>542.20000000000005</v>
      </c>
      <c r="S7" s="6">
        <v>519.84699999999998</v>
      </c>
      <c r="T7" s="7">
        <f t="shared" ref="T7:T8" si="7">R7-S7</f>
        <v>22.353000000000065</v>
      </c>
      <c r="U7" s="9">
        <v>20.100000000000001</v>
      </c>
      <c r="V7" s="9">
        <v>15.574</v>
      </c>
      <c r="W7" s="10">
        <f t="shared" si="5"/>
        <v>4.5260000000000016</v>
      </c>
      <c r="X7" s="52">
        <v>382</v>
      </c>
    </row>
    <row r="8" spans="1:24" s="2" customFormat="1" ht="42.75" customHeight="1" thickBot="1" x14ac:dyDescent="0.25">
      <c r="A8" s="13" t="s">
        <v>7</v>
      </c>
      <c r="B8" s="53">
        <v>2138</v>
      </c>
      <c r="C8" s="17">
        <v>2178</v>
      </c>
      <c r="D8" s="54">
        <f t="shared" si="0"/>
        <v>-40</v>
      </c>
      <c r="E8" s="16">
        <v>1020</v>
      </c>
      <c r="F8" s="17">
        <v>1115</v>
      </c>
      <c r="G8" s="17">
        <f t="shared" si="1"/>
        <v>-95</v>
      </c>
      <c r="H8" s="54">
        <f>E8-1119</f>
        <v>-99</v>
      </c>
      <c r="I8" s="19">
        <v>682</v>
      </c>
      <c r="J8" s="18">
        <v>670</v>
      </c>
      <c r="K8" s="20">
        <f t="shared" si="2"/>
        <v>12</v>
      </c>
      <c r="L8" s="27">
        <f>I8/E8*1000</f>
        <v>668.62745098039215</v>
      </c>
      <c r="M8" s="28">
        <f t="shared" si="3"/>
        <v>600.89686098654704</v>
      </c>
      <c r="N8" s="29">
        <f t="shared" si="6"/>
        <v>67.730589993845115</v>
      </c>
      <c r="O8" s="55">
        <v>465.6</v>
      </c>
      <c r="P8" s="28">
        <v>560.79999999999995</v>
      </c>
      <c r="Q8" s="56">
        <f t="shared" si="4"/>
        <v>-95.199999999999932</v>
      </c>
      <c r="R8" s="27">
        <v>544.70000000000005</v>
      </c>
      <c r="S8" s="28">
        <v>547.36199999999997</v>
      </c>
      <c r="T8" s="57">
        <f t="shared" si="7"/>
        <v>-2.6619999999999209</v>
      </c>
      <c r="U8" s="27">
        <v>66.8</v>
      </c>
      <c r="V8" s="27">
        <v>24.988</v>
      </c>
      <c r="W8" s="29">
        <f t="shared" si="5"/>
        <v>41.811999999999998</v>
      </c>
      <c r="X8" s="58">
        <v>616</v>
      </c>
    </row>
    <row r="9" spans="1:24" s="8" customFormat="1" ht="42" customHeight="1" thickBot="1" x14ac:dyDescent="0.25">
      <c r="A9" s="14" t="s">
        <v>1</v>
      </c>
      <c r="B9" s="21">
        <f t="shared" ref="B9:J9" si="8">SUM(B5:B8)</f>
        <v>7314</v>
      </c>
      <c r="C9" s="22">
        <f t="shared" si="8"/>
        <v>7251</v>
      </c>
      <c r="D9" s="23">
        <f>B9-C9</f>
        <v>63</v>
      </c>
      <c r="E9" s="21">
        <f t="shared" si="8"/>
        <v>3233</v>
      </c>
      <c r="F9" s="22">
        <f t="shared" si="8"/>
        <v>3354</v>
      </c>
      <c r="G9" s="22">
        <f>E9-F9</f>
        <v>-121</v>
      </c>
      <c r="H9" s="23">
        <f t="shared" ref="H9" si="9">SUM(H5:H8)</f>
        <v>-237</v>
      </c>
      <c r="I9" s="24">
        <f t="shared" si="8"/>
        <v>2062.5</v>
      </c>
      <c r="J9" s="25">
        <f t="shared" si="8"/>
        <v>1936.4940000000001</v>
      </c>
      <c r="K9" s="26">
        <f>I9-J9</f>
        <v>126.00599999999986</v>
      </c>
      <c r="L9" s="59">
        <f>I9/E9*1000</f>
        <v>637.95236622332197</v>
      </c>
      <c r="M9" s="60">
        <f t="shared" si="3"/>
        <v>577.36851520572452</v>
      </c>
      <c r="N9" s="61">
        <f t="shared" si="6"/>
        <v>60.583851017597453</v>
      </c>
      <c r="O9" s="30">
        <f>SUM(O5:O8)</f>
        <v>1648</v>
      </c>
      <c r="P9" s="60">
        <f>SUM(P5:P8)</f>
        <v>1692.6</v>
      </c>
      <c r="Q9" s="62">
        <f t="shared" si="4"/>
        <v>-44.599999999999909</v>
      </c>
      <c r="R9" s="59">
        <f>SUM(R5:R8)</f>
        <v>1921.6000000000001</v>
      </c>
      <c r="S9" s="60">
        <f>SUM(S5:S8)</f>
        <v>1883.2530000000002</v>
      </c>
      <c r="T9" s="31">
        <f>R9-S9</f>
        <v>38.34699999999998</v>
      </c>
      <c r="U9" s="59">
        <f>SUM(U5:U8)</f>
        <v>103.9</v>
      </c>
      <c r="V9" s="60">
        <f>SUM(V5:V8)</f>
        <v>59.176000000000002</v>
      </c>
      <c r="W9" s="61">
        <f>U9-V9</f>
        <v>44.724000000000004</v>
      </c>
      <c r="X9" s="63">
        <v>492</v>
      </c>
    </row>
  </sheetData>
  <mergeCells count="12">
    <mergeCell ref="L2:N3"/>
    <mergeCell ref="A1:X1"/>
    <mergeCell ref="O2:T2"/>
    <mergeCell ref="U2:W3"/>
    <mergeCell ref="X2:X3"/>
    <mergeCell ref="O3:Q3"/>
    <mergeCell ref="R3:T3"/>
    <mergeCell ref="B3:D3"/>
    <mergeCell ref="E3:H3"/>
    <mergeCell ref="A2:A4"/>
    <mergeCell ref="B2:H2"/>
    <mergeCell ref="I2:K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2020-02-07T07:34:33Z</cp:lastPrinted>
  <dcterms:created xsi:type="dcterms:W3CDTF">2014-05-06T08:30:31Z</dcterms:created>
  <dcterms:modified xsi:type="dcterms:W3CDTF">2020-02-07T11:21:09Z</dcterms:modified>
</cp:coreProperties>
</file>