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8.09.20" sheetId="2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/>
  <c r="J9" i="2"/>
  <c r="L9" i="2"/>
  <c r="N9" i="2"/>
  <c r="P9" i="2"/>
  <c r="R9" i="2"/>
  <c r="T9" i="2"/>
  <c r="V9" i="2"/>
  <c r="X9" i="2"/>
  <c r="AE9" i="2"/>
  <c r="AF9" i="2"/>
  <c r="AG9" i="2"/>
  <c r="E9" i="2"/>
  <c r="I9" i="2"/>
  <c r="M9" i="2"/>
  <c r="Q9" i="2"/>
  <c r="U9" i="2"/>
  <c r="AD9" i="2"/>
  <c r="AB9" i="2"/>
  <c r="Z9" i="2"/>
  <c r="AC9" i="2"/>
  <c r="Y9" i="2"/>
  <c r="AA9" i="2"/>
  <c r="W9" i="2"/>
  <c r="S9" i="2"/>
  <c r="O9" i="2"/>
  <c r="K9" i="2"/>
  <c r="G9" i="2"/>
  <c r="C9" i="2"/>
  <c r="B9" i="2"/>
  <c r="D9" i="2"/>
  <c r="H8" i="2"/>
  <c r="L8" i="2"/>
  <c r="P8" i="2"/>
  <c r="T8" i="2"/>
  <c r="X8" i="2"/>
  <c r="AE8" i="2"/>
  <c r="AG8" i="2"/>
  <c r="AD8" i="2"/>
  <c r="W8" i="2"/>
  <c r="S8" i="2"/>
  <c r="O8" i="2"/>
  <c r="K8" i="2"/>
  <c r="G8" i="2"/>
  <c r="D8" i="2"/>
  <c r="H7" i="2"/>
  <c r="L7" i="2"/>
  <c r="P7" i="2"/>
  <c r="T7" i="2"/>
  <c r="X7" i="2"/>
  <c r="AE7" i="2"/>
  <c r="AG7" i="2"/>
  <c r="AD7" i="2"/>
  <c r="AC7" i="2"/>
  <c r="AA7" i="2"/>
  <c r="W7" i="2"/>
  <c r="S7" i="2"/>
  <c r="O7" i="2"/>
  <c r="K7" i="2"/>
  <c r="G7" i="2"/>
  <c r="D7" i="2"/>
  <c r="H6" i="2"/>
  <c r="L6" i="2"/>
  <c r="P6" i="2"/>
  <c r="T6" i="2"/>
  <c r="X6" i="2"/>
  <c r="AE6" i="2"/>
  <c r="AG6" i="2"/>
  <c r="AD6" i="2"/>
  <c r="AC6" i="2"/>
  <c r="AA6" i="2"/>
  <c r="W6" i="2"/>
  <c r="O6" i="2"/>
  <c r="K6" i="2"/>
  <c r="G6" i="2"/>
  <c r="D6" i="2"/>
  <c r="H5" i="2"/>
  <c r="L5" i="2"/>
  <c r="P5" i="2"/>
  <c r="T5" i="2"/>
  <c r="X5" i="2"/>
  <c r="AE5" i="2"/>
  <c r="AG5" i="2"/>
  <c r="AD5" i="2"/>
  <c r="AC5" i="2"/>
  <c r="AA5" i="2"/>
  <c r="O5" i="2"/>
  <c r="K5" i="2"/>
  <c r="G5" i="2"/>
  <c r="D5" i="2"/>
</calcChain>
</file>

<file path=xl/sharedStrings.xml><?xml version="1.0" encoding="utf-8"?>
<sst xmlns="http://schemas.openxmlformats.org/spreadsheetml/2006/main" count="55" uniqueCount="33">
  <si>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</si>
  <si>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</si>
  <si>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</si>
  <si>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</si>
  <si>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</si>
  <si>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</si>
  <si>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</si>
  <si>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</si>
  <si>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</si>
  <si>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</si>
  <si>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</si>
  <si>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</si>
  <si>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</si>
  <si>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</si>
  <si>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</si>
  <si>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</si>
  <si>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</si>
  <si>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</si>
  <si>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</si>
  <si>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</si>
  <si>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</si>
  <si>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</si>
  <si>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</si>
  <si>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</si>
  <si>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</si>
  <si>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</si>
  <si>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</si>
  <si>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</si>
  <si>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</si>
  <si>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</si>
  <si>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</si>
  <si>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 xml:space="preserve">     </t>
  </si>
  <si>
    <t>Сенокошение и заготовка кормов по городскому округу Лотошино на утро 18.09.2020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</si>
</sst>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zoomScale="79" zoomScaleNormal="79" workbookViewId="0">
      <selection activeCell="AL9" sqref="AL9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6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 t="s">
        <v>3</v>
      </c>
      <c r="Z2" s="80"/>
      <c r="AA2" s="80"/>
      <c r="AB2" s="80"/>
      <c r="AC2" s="81"/>
      <c r="AD2" s="85" t="s">
        <v>4</v>
      </c>
      <c r="AE2" s="88" t="s">
        <v>5</v>
      </c>
      <c r="AF2" s="91" t="s">
        <v>6</v>
      </c>
      <c r="AG2" s="88" t="s">
        <v>7</v>
      </c>
    </row>
    <row r="3" spans="1:33" s="6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6"/>
      <c r="I3" s="61" t="s">
        <v>9</v>
      </c>
      <c r="J3" s="62"/>
      <c r="K3" s="63"/>
      <c r="L3" s="64"/>
      <c r="M3" s="65" t="s">
        <v>10</v>
      </c>
      <c r="N3" s="62"/>
      <c r="O3" s="63"/>
      <c r="P3" s="63"/>
      <c r="Q3" s="61" t="s">
        <v>11</v>
      </c>
      <c r="R3" s="62"/>
      <c r="S3" s="63"/>
      <c r="T3" s="64"/>
      <c r="U3" s="61" t="s">
        <v>12</v>
      </c>
      <c r="V3" s="62"/>
      <c r="W3" s="63"/>
      <c r="X3" s="64"/>
      <c r="Y3" s="82"/>
      <c r="Z3" s="83"/>
      <c r="AA3" s="83"/>
      <c r="AB3" s="83"/>
      <c r="AC3" s="84"/>
      <c r="AD3" s="86"/>
      <c r="AE3" s="89"/>
      <c r="AF3" s="92"/>
      <c r="AG3" s="89"/>
    </row>
    <row r="4" spans="1:33" s="6" customFormat="1" ht="42" customHeight="1" thickBot="1" x14ac:dyDescent="0.3">
      <c r="A4" s="70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59" t="s">
        <v>16</v>
      </c>
      <c r="I4" s="12" t="s">
        <v>13</v>
      </c>
      <c r="J4" s="11" t="s">
        <v>14</v>
      </c>
      <c r="K4" s="11" t="s">
        <v>15</v>
      </c>
      <c r="L4" s="60" t="s">
        <v>16</v>
      </c>
      <c r="M4" s="10" t="s">
        <v>13</v>
      </c>
      <c r="N4" s="11" t="s">
        <v>14</v>
      </c>
      <c r="O4" s="11" t="s">
        <v>15</v>
      </c>
      <c r="P4" s="59" t="s">
        <v>16</v>
      </c>
      <c r="Q4" s="12" t="s">
        <v>13</v>
      </c>
      <c r="R4" s="11" t="s">
        <v>14</v>
      </c>
      <c r="S4" s="11" t="s">
        <v>15</v>
      </c>
      <c r="T4" s="60" t="s">
        <v>16</v>
      </c>
      <c r="U4" s="12" t="s">
        <v>13</v>
      </c>
      <c r="V4" s="11" t="s">
        <v>14</v>
      </c>
      <c r="W4" s="11" t="s">
        <v>15</v>
      </c>
      <c r="X4" s="60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87"/>
      <c r="AE4" s="90"/>
      <c r="AF4" s="93"/>
      <c r="AG4" s="90"/>
    </row>
    <row r="5" spans="1:33" s="6" customFormat="1" ht="57" customHeight="1" x14ac:dyDescent="0.25">
      <c r="A5" s="14" t="s">
        <v>21</v>
      </c>
      <c r="B5" s="15">
        <v>2746</v>
      </c>
      <c r="C5" s="16">
        <v>1918</v>
      </c>
      <c r="D5" s="17">
        <f>C5/B5*100</f>
        <v>69.84705025491624</v>
      </c>
      <c r="E5" s="18">
        <v>1238</v>
      </c>
      <c r="F5" s="16">
        <v>1267</v>
      </c>
      <c r="G5" s="19">
        <f t="shared" ref="G5:G9" si="0">F5/E5*100</f>
        <v>102.34248788368336</v>
      </c>
      <c r="H5" s="19">
        <f>F5*0.45</f>
        <v>570.15</v>
      </c>
      <c r="I5" s="15">
        <v>12745</v>
      </c>
      <c r="J5" s="16">
        <v>12450</v>
      </c>
      <c r="K5" s="19">
        <f>J5/I5*100</f>
        <v>97.685366810513926</v>
      </c>
      <c r="L5" s="17">
        <f t="shared" ref="L5:L9" si="1">J5*0.32</f>
        <v>3984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/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66.519567431259389</v>
      </c>
      <c r="AE5" s="24">
        <f>H5+L5+P5+T5+X5</f>
        <v>4554.1499999999996</v>
      </c>
      <c r="AF5" s="25">
        <v>1770</v>
      </c>
      <c r="AG5" s="26">
        <f>AE5/AF5*10</f>
        <v>25.729661016949152</v>
      </c>
    </row>
    <row r="6" spans="1:33" s="6" customFormat="1" ht="57" customHeight="1" x14ac:dyDescent="0.25">
      <c r="A6" s="27" t="s">
        <v>29</v>
      </c>
      <c r="B6" s="28">
        <v>3050</v>
      </c>
      <c r="C6" s="29">
        <v>2412</v>
      </c>
      <c r="D6" s="17">
        <f>C6/B6*100</f>
        <v>79.081967213114751</v>
      </c>
      <c r="E6" s="30">
        <v>1300</v>
      </c>
      <c r="F6" s="29">
        <v>1180</v>
      </c>
      <c r="G6" s="19">
        <f t="shared" si="0"/>
        <v>90.769230769230774</v>
      </c>
      <c r="H6" s="19">
        <f>F6*0.45</f>
        <v>531</v>
      </c>
      <c r="I6" s="28">
        <v>13554</v>
      </c>
      <c r="J6" s="29">
        <v>11975</v>
      </c>
      <c r="K6" s="19">
        <f>J6/I6*100</f>
        <v>88.35030249372879</v>
      </c>
      <c r="L6" s="17">
        <f t="shared" si="1"/>
        <v>3832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>
        <v>100</v>
      </c>
      <c r="R6" s="29">
        <v>18</v>
      </c>
      <c r="S6" s="19">
        <v>0</v>
      </c>
      <c r="T6" s="17">
        <f>R6*0.22</f>
        <v>3.96</v>
      </c>
      <c r="U6" s="28">
        <v>150</v>
      </c>
      <c r="V6" s="29">
        <v>174</v>
      </c>
      <c r="W6" s="19">
        <f t="shared" ref="W6" si="2">V6/U6*100</f>
        <v>115.99999999999999</v>
      </c>
      <c r="X6" s="17">
        <f>V6*1</f>
        <v>174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9" si="3">(F6+J6+N6+R6+V6)/(E6+I6+M6+Q6+U6)*100</f>
        <v>60.51143664867643</v>
      </c>
      <c r="AE6" s="35">
        <f t="shared" ref="AE6:AE8" si="4">H6+L6+P6+T6+X6</f>
        <v>4681.3599999999997</v>
      </c>
      <c r="AF6" s="36">
        <v>1720</v>
      </c>
      <c r="AG6" s="37">
        <f>AE6/AF6*10</f>
        <v>27.217209302325578</v>
      </c>
    </row>
    <row r="7" spans="1:33" s="38" customFormat="1" ht="57" customHeight="1" x14ac:dyDescent="0.25">
      <c r="A7" s="27" t="s">
        <v>22</v>
      </c>
      <c r="B7" s="28">
        <v>1820</v>
      </c>
      <c r="C7" s="29">
        <v>962</v>
      </c>
      <c r="D7" s="17">
        <f>C7/B7*100</f>
        <v>52.857142857142861</v>
      </c>
      <c r="E7" s="30">
        <v>880</v>
      </c>
      <c r="F7" s="29">
        <v>782</v>
      </c>
      <c r="G7" s="19">
        <f t="shared" si="0"/>
        <v>88.863636363636374</v>
      </c>
      <c r="H7" s="19">
        <f>F7*0.45</f>
        <v>351.90000000000003</v>
      </c>
      <c r="I7" s="28">
        <v>9800</v>
      </c>
      <c r="J7" s="29">
        <v>8079</v>
      </c>
      <c r="K7" s="19">
        <f>J7/I7*100</f>
        <v>82.438775510204081</v>
      </c>
      <c r="L7" s="17">
        <f t="shared" si="1"/>
        <v>2585.2800000000002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234</v>
      </c>
      <c r="S7" s="19">
        <f>R7/Q7*100</f>
        <v>33.428571428571431</v>
      </c>
      <c r="T7" s="17">
        <f>R7*0.22</f>
        <v>51.48</v>
      </c>
      <c r="U7" s="28">
        <v>2800</v>
      </c>
      <c r="V7" s="29">
        <v>3112</v>
      </c>
      <c r="W7" s="19">
        <f>V7/U7*100</f>
        <v>111.14285714285714</v>
      </c>
      <c r="X7" s="17">
        <f>V7*1</f>
        <v>3112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3"/>
        <v>56.178379124672098</v>
      </c>
      <c r="AE7" s="35">
        <f t="shared" si="4"/>
        <v>6100.66</v>
      </c>
      <c r="AF7" s="36">
        <v>1407</v>
      </c>
      <c r="AG7" s="37">
        <f>AE7/AF7*10</f>
        <v>43.359346126510303</v>
      </c>
    </row>
    <row r="8" spans="1:33" s="6" customFormat="1" ht="50.25" customHeight="1" thickBot="1" x14ac:dyDescent="0.3">
      <c r="A8" s="39" t="s">
        <v>23</v>
      </c>
      <c r="B8" s="40">
        <v>2500</v>
      </c>
      <c r="C8" s="41">
        <v>1409</v>
      </c>
      <c r="D8" s="33">
        <f t="shared" ref="D8" si="5">C8/B8*100</f>
        <v>56.36</v>
      </c>
      <c r="E8" s="42">
        <v>1000</v>
      </c>
      <c r="F8" s="29">
        <v>615</v>
      </c>
      <c r="G8" s="31">
        <f t="shared" si="0"/>
        <v>61.5</v>
      </c>
      <c r="H8" s="43">
        <f t="shared" ref="H8" si="6">F8*0.45</f>
        <v>276.75</v>
      </c>
      <c r="I8" s="40">
        <v>5500</v>
      </c>
      <c r="J8" s="29">
        <v>2938</v>
      </c>
      <c r="K8" s="31">
        <f t="shared" ref="K8" si="7">J8/I8*100</f>
        <v>53.418181818181822</v>
      </c>
      <c r="L8" s="33">
        <f t="shared" si="1"/>
        <v>940.16</v>
      </c>
      <c r="M8" s="42">
        <v>4500</v>
      </c>
      <c r="N8" s="29">
        <v>4063</v>
      </c>
      <c r="O8" s="31">
        <f t="shared" ref="O8" si="8">N8/M8*100</f>
        <v>90.288888888888891</v>
      </c>
      <c r="P8" s="43">
        <f t="shared" ref="P8" si="9">N8*0.18</f>
        <v>731.33999999999992</v>
      </c>
      <c r="Q8" s="40">
        <v>500</v>
      </c>
      <c r="R8" s="29">
        <v>189</v>
      </c>
      <c r="S8" s="31">
        <f t="shared" ref="S8" si="10">R8/Q8*100</f>
        <v>37.799999999999997</v>
      </c>
      <c r="T8" s="33">
        <f t="shared" ref="T8" si="11">R8*0.22</f>
        <v>41.58</v>
      </c>
      <c r="U8" s="40">
        <v>1700</v>
      </c>
      <c r="V8" s="29">
        <v>879</v>
      </c>
      <c r="W8" s="31">
        <f t="shared" ref="W8:W9" si="12">V8/U8*100</f>
        <v>51.705882352941181</v>
      </c>
      <c r="X8" s="33">
        <f t="shared" ref="X8" si="13">V8*1</f>
        <v>879</v>
      </c>
      <c r="Y8" s="28"/>
      <c r="Z8" s="29"/>
      <c r="AA8" s="31"/>
      <c r="AB8" s="32"/>
      <c r="AC8" s="33"/>
      <c r="AD8" s="34">
        <f t="shared" si="3"/>
        <v>65.787878787878782</v>
      </c>
      <c r="AE8" s="34">
        <f t="shared" si="4"/>
        <v>2868.83</v>
      </c>
      <c r="AF8" s="44">
        <v>960</v>
      </c>
      <c r="AG8" s="37">
        <f t="shared" ref="AG8" si="14">AE8/AF8*10</f>
        <v>29.883645833333333</v>
      </c>
    </row>
    <row r="9" spans="1:33" s="13" customFormat="1" ht="57" customHeight="1" thickBot="1" x14ac:dyDescent="0.3">
      <c r="A9" s="45" t="s">
        <v>24</v>
      </c>
      <c r="B9" s="46">
        <f>SUM(B5:B8)</f>
        <v>10116</v>
      </c>
      <c r="C9" s="47">
        <f>SUM(C5:C8)</f>
        <v>6701</v>
      </c>
      <c r="D9" s="48">
        <f>C9/B9*100</f>
        <v>66.241597469355469</v>
      </c>
      <c r="E9" s="49">
        <f>SUM(E5:E8)</f>
        <v>4418</v>
      </c>
      <c r="F9" s="47">
        <f>SUM(F5:F8)</f>
        <v>3844</v>
      </c>
      <c r="G9" s="50">
        <f t="shared" si="0"/>
        <v>87.007695789950205</v>
      </c>
      <c r="H9" s="50">
        <f>F9*0.45</f>
        <v>1729.8</v>
      </c>
      <c r="I9" s="46">
        <f>SUM(I5:I8)</f>
        <v>41599</v>
      </c>
      <c r="J9" s="47">
        <f>SUM(J5:J8)</f>
        <v>35442</v>
      </c>
      <c r="K9" s="51">
        <f>J9/I9*100</f>
        <v>85.19916344142888</v>
      </c>
      <c r="L9" s="48">
        <f t="shared" si="1"/>
        <v>11341.44</v>
      </c>
      <c r="M9" s="49">
        <f>SUM(M5:M8)</f>
        <v>26929</v>
      </c>
      <c r="N9" s="47">
        <f>SUM(N5:N8)</f>
        <v>4843</v>
      </c>
      <c r="O9" s="50">
        <f>N9/M9*100</f>
        <v>17.984329161870104</v>
      </c>
      <c r="P9" s="50">
        <f>N9*0.18</f>
        <v>871.74</v>
      </c>
      <c r="Q9" s="46">
        <f>SUM(Q5:Q8)</f>
        <v>1300</v>
      </c>
      <c r="R9" s="52">
        <f>SUM(R5:R8)</f>
        <v>441</v>
      </c>
      <c r="S9" s="53">
        <f>R9/Q9*100</f>
        <v>33.92307692307692</v>
      </c>
      <c r="T9" s="48">
        <f>R9*0.22</f>
        <v>97.02</v>
      </c>
      <c r="U9" s="46">
        <f>SUM(U5:U8)</f>
        <v>4650</v>
      </c>
      <c r="V9" s="52">
        <f>SUM(V5:V8)</f>
        <v>4165</v>
      </c>
      <c r="W9" s="53">
        <f t="shared" si="12"/>
        <v>89.569892473118287</v>
      </c>
      <c r="X9" s="48">
        <f>V9*1</f>
        <v>4165</v>
      </c>
      <c r="Y9" s="46">
        <f>SUM(Y5:Y8)</f>
        <v>1025</v>
      </c>
      <c r="Z9" s="47">
        <f>SUM(Z5:Z8)</f>
        <v>0</v>
      </c>
      <c r="AA9" s="51">
        <f>Z9*100/Y9</f>
        <v>0</v>
      </c>
      <c r="AB9" s="54">
        <f>SUM(AB5:AB8)</f>
        <v>0</v>
      </c>
      <c r="AC9" s="55" t="e">
        <f>AB9/Z9*10</f>
        <v>#DIV/0!</v>
      </c>
      <c r="AD9" s="56">
        <f t="shared" si="3"/>
        <v>61.771192455891303</v>
      </c>
      <c r="AE9" s="56">
        <f>H9+L9+P9+T9+X9</f>
        <v>18205</v>
      </c>
      <c r="AF9" s="57">
        <f>SUM(AF5:AF8)</f>
        <v>5857</v>
      </c>
      <c r="AG9" s="58">
        <f>AE9/AF9*10</f>
        <v>31.082465425986001</v>
      </c>
    </row>
    <row r="10" spans="1:33" ht="57" customHeight="1" x14ac:dyDescent="0.25">
      <c r="B10" s="5" t="s">
        <v>25</v>
      </c>
    </row>
    <row r="11" spans="1:33" x14ac:dyDescent="0.25">
      <c r="N11" s="5" t="s">
        <v>26</v>
      </c>
    </row>
    <row r="13" spans="1:33" x14ac:dyDescent="0.25">
      <c r="A13" s="5" t="s">
        <v>28</v>
      </c>
    </row>
    <row r="14" spans="1:33" x14ac:dyDescent="0.25">
      <c r="A14" s="5" t="s">
        <v>27</v>
      </c>
    </row>
    <row r="16" spans="1:33" x14ac:dyDescent="0.25">
      <c r="A16" s="5" t="s">
        <v>25</v>
      </c>
    </row>
    <row r="19" spans="9:15" x14ac:dyDescent="0.25">
      <c r="M19" s="5" t="s">
        <v>30</v>
      </c>
      <c r="O19" s="5" t="s">
        <v>31</v>
      </c>
    </row>
    <row r="20" spans="9:15" x14ac:dyDescent="0.25">
      <c r="I20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2020-09-18T08:59:44Z</dcterms:modified>
</cp:coreProperties>
</file>