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ля размещ на сайте бюджет\2023\Муниципальные программы\"/>
    </mc:Choice>
  </mc:AlternateContent>
  <bookViews>
    <workbookView xWindow="0" yWindow="0" windowWidth="28800" windowHeight="11745"/>
  </bookViews>
  <sheets>
    <sheet name="Результат" sheetId="1" r:id="rId1"/>
  </sheets>
  <definedNames>
    <definedName name="_xlnm.Print_Area" localSheetId="0">Результат!$A$1:$I$27</definedName>
  </definedNames>
  <calcPr calcId="162913" iterate="1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7" i="1"/>
  <c r="C26" i="1"/>
  <c r="C25" i="1"/>
  <c r="C24" i="1"/>
  <c r="H25" i="1" l="1"/>
  <c r="E25" i="1" l="1"/>
  <c r="D25" i="1"/>
  <c r="I25" i="1" l="1"/>
  <c r="G25" i="1" l="1"/>
  <c r="H24" i="1" l="1"/>
  <c r="H26" i="1" s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7" i="1"/>
  <c r="E24" i="1"/>
  <c r="E26" i="1" s="1"/>
  <c r="D24" i="1"/>
  <c r="D26" i="1" s="1"/>
  <c r="I26" i="1" l="1"/>
  <c r="G26" i="1"/>
  <c r="G24" i="1"/>
  <c r="I22" i="1"/>
  <c r="I21" i="1"/>
  <c r="I20" i="1"/>
  <c r="I19" i="1"/>
  <c r="I16" i="1"/>
  <c r="I15" i="1"/>
  <c r="I14" i="1"/>
  <c r="I13" i="1"/>
  <c r="I12" i="1"/>
  <c r="I11" i="1"/>
  <c r="I10" i="1"/>
  <c r="I9" i="1"/>
  <c r="I8" i="1"/>
  <c r="I7" i="1"/>
  <c r="I23" i="1"/>
  <c r="I18" i="1" l="1"/>
  <c r="I24" i="1" l="1"/>
</calcChain>
</file>

<file path=xl/sharedStrings.xml><?xml version="1.0" encoding="utf-8"?>
<sst xmlns="http://schemas.openxmlformats.org/spreadsheetml/2006/main" count="48" uniqueCount="48">
  <si>
    <t>Наименование</t>
  </si>
  <si>
    <t>(в рублях)</t>
  </si>
  <si>
    <t>Темп роста к соответствующему периоду предыдущего года, %</t>
  </si>
  <si>
    <t>Код целевой статьи расходов</t>
  </si>
  <si>
    <t>0200000000</t>
  </si>
  <si>
    <t>0300000000</t>
  </si>
  <si>
    <t>0400000000</t>
  </si>
  <si>
    <t>0500000000</t>
  </si>
  <si>
    <t>0600000000</t>
  </si>
  <si>
    <t>0700000000</t>
  </si>
  <si>
    <t>0800000000</t>
  </si>
  <si>
    <t>0900000000</t>
  </si>
  <si>
    <t>1000000000</t>
  </si>
  <si>
    <t>1100000000</t>
  </si>
  <si>
    <t>1200000000</t>
  </si>
  <si>
    <t>1300000000</t>
  </si>
  <si>
    <t>1400000000</t>
  </si>
  <si>
    <t>1500000000</t>
  </si>
  <si>
    <t>1600000000</t>
  </si>
  <si>
    <t>1700000000</t>
  </si>
  <si>
    <t xml:space="preserve"> Муниципальная программа "Здравоохранение"</t>
  </si>
  <si>
    <t xml:space="preserve"> Муниципальная программа "Образование"</t>
  </si>
  <si>
    <t xml:space="preserve"> Муниципальная программа "Социальная защита населения"</t>
  </si>
  <si>
    <t xml:space="preserve"> Муниципальная программа "Спорт"</t>
  </si>
  <si>
    <t>Муниципальная программа "Развитие сельского хозяйства"</t>
  </si>
  <si>
    <t>Муниципальная программа "Экология и окружающая среда"</t>
  </si>
  <si>
    <t>Муниципальная программа "Безопасность и обеспечение безопасности жизнедеятельности населения"</t>
  </si>
  <si>
    <t>Муниципальная программа "Жилище"</t>
  </si>
  <si>
    <t>Муниципальная программа "Предпринимательство"</t>
  </si>
  <si>
    <t>Муниципальная программа "Управление имуществом и муниципальными финансами"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</si>
  <si>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</si>
  <si>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Муниципальная программа "Развитие и функционирование дорожно-транспортного комплекса"</t>
  </si>
  <si>
    <t>Муниципальная программа "Цифровое муниципальное образование"</t>
  </si>
  <si>
    <t>Муниципальная программа "Архитектура и градостроительство"</t>
  </si>
  <si>
    <t>Муниципальная программа "Формирование современной комфортной городской среды"</t>
  </si>
  <si>
    <t>0100000000</t>
  </si>
  <si>
    <t>Годовые бюджетные назначения в соответствии с отчетом об исполнении бюджета городского округа Лотошино на 2023 год</t>
  </si>
  <si>
    <t xml:space="preserve"> Муниципальная программа "Культура и туризм"</t>
  </si>
  <si>
    <t>Муниципальная программа "Развитие инженерной инфраструктуры, энергоэффективности и отрасли обращения с отходами"</t>
  </si>
  <si>
    <t>Итого по программам</t>
  </si>
  <si>
    <t>Непрограммные расходы</t>
  </si>
  <si>
    <t>Расходы всего</t>
  </si>
  <si>
    <t>Сведения об исполнении бюджета городского округа Лотошино Московской области по расходам в разрезе муниципальных программ в сравнении с запланированными значениями на соответствующий период (финансовый год) и в сравнении с соответствующим периодом прошлого года (по состоянию на 01.10.2023 года)</t>
  </si>
  <si>
    <t>Фактически исполнено по состоянию на 01.10.2023</t>
  </si>
  <si>
    <t>Фактически исполнено по состоянию на 01.10.2022</t>
  </si>
  <si>
    <t>% исполнения годовых бюджетных назначений в соответствии с отчетом об исполнении бюджета городского округа Лотошино на 2023 год</t>
  </si>
  <si>
    <t xml:space="preserve">Годовые бюджетные назначения в соответствии с Решением Совета депутатов от 22.12.2022 №386/48 на 2023 год (в редакции от 31.08.2023 №464/53) </t>
  </si>
  <si>
    <t xml:space="preserve">% исполнения годовых бюджетных назначений  в соответствии с Решением Совета депутатов от 22.12.2022 №386/48 на 2023 год (в редакции от 31.08.2023 №464/53)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</si>
</sst>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&gt;=0.005]#,##0.00;[Red][&lt;=-0.005]\-#,##0.00;#,##0.00"/>
    <numFmt numFmtId="165" formatCode="0.0"/>
    <numFmt numFmtId="166" formatCode="#,##0.0_ ;[Red]\-#,##0.0\ "/>
  </numFmts>
  <fonts count="8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Border="1" applyAlignment="1"/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165" fontId="1" fillId="0" borderId="0" xfId="0" applyNumberFormat="1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0" fillId="2" borderId="0" xfId="0" applyFill="1"/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NumberFormat="1" applyFont="1" applyFill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right" vertical="center"/>
    </xf>
    <xf numFmtId="0" fontId="7" fillId="0" borderId="1" xfId="0" applyFont="1" applyBorder="1"/>
    <xf numFmtId="49" fontId="7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horizontal="left" vertical="center"/>
    </xf>
    <xf numFmtId="164" fontId="6" fillId="2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0" fillId="0" borderId="0" xfId="0" applyAlignment="1">
      <alignment horizontal="right"/>
    </xf>
    <xf numFmtId="165" fontId="2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view="pageBreakPreview" zoomScaleNormal="100" zoomScaleSheetLayoutView="100" workbookViewId="0">
      <selection activeCell="P4" sqref="P4"/>
    </sheetView>
  </sheetViews>
  <sheetFormatPr defaultRowHeight="15" x14ac:dyDescent="0.25"/>
  <cols>
    <col min="1" max="1" width="12" customWidth="1"/>
    <col min="2" max="2" width="41.7109375" customWidth="1"/>
    <col min="3" max="3" width="23.5703125" customWidth="1"/>
    <col min="4" max="4" width="17.5703125" customWidth="1"/>
    <col min="5" max="5" width="15.140625" customWidth="1"/>
    <col min="6" max="6" width="19.28515625" customWidth="1"/>
    <col min="7" max="7" width="18.28515625" style="8" customWidth="1"/>
    <col min="8" max="8" width="15.42578125" style="9" bestFit="1" customWidth="1"/>
    <col min="9" max="9" width="12" bestFit="1" customWidth="1"/>
  </cols>
  <sheetData>
    <row r="1" spans="1:10" ht="68.25" customHeight="1" x14ac:dyDescent="0.25">
      <c r="A1" s="30" t="s">
        <v>42</v>
      </c>
      <c r="B1" s="30"/>
      <c r="C1" s="30"/>
      <c r="D1" s="30"/>
      <c r="E1" s="30"/>
      <c r="F1" s="30"/>
      <c r="G1" s="30"/>
      <c r="H1" s="30"/>
      <c r="I1" s="30"/>
    </row>
    <row r="2" spans="1:10" ht="15" customHeight="1" x14ac:dyDescent="0.25">
      <c r="B2" s="1"/>
      <c r="C2" s="1"/>
      <c r="D2" s="2"/>
      <c r="E2" s="2"/>
      <c r="F2" s="2"/>
      <c r="G2" s="6"/>
    </row>
    <row r="3" spans="1:10" ht="15" customHeight="1" x14ac:dyDescent="0.25">
      <c r="D3" s="3"/>
      <c r="E3" s="3"/>
      <c r="F3" s="3"/>
      <c r="G3" s="7"/>
      <c r="I3" s="21" t="s">
        <v>1</v>
      </c>
    </row>
    <row r="4" spans="1:10" ht="108" customHeight="1" x14ac:dyDescent="0.25">
      <c r="A4" s="29" t="s">
        <v>3</v>
      </c>
      <c r="B4" s="29" t="s">
        <v>0</v>
      </c>
      <c r="C4" s="33" t="s">
        <v>46</v>
      </c>
      <c r="D4" s="33" t="s">
        <v>36</v>
      </c>
      <c r="E4" s="33" t="s">
        <v>43</v>
      </c>
      <c r="F4" s="33" t="s">
        <v>47</v>
      </c>
      <c r="G4" s="31" t="s">
        <v>45</v>
      </c>
      <c r="H4" s="32" t="s">
        <v>44</v>
      </c>
      <c r="I4" s="31" t="s">
        <v>2</v>
      </c>
      <c r="J4" s="5"/>
    </row>
    <row r="5" spans="1:10" ht="15" customHeight="1" x14ac:dyDescent="0.25">
      <c r="A5" s="29"/>
      <c r="B5" s="29"/>
      <c r="C5" s="34"/>
      <c r="D5" s="34"/>
      <c r="E5" s="34"/>
      <c r="F5" s="34"/>
      <c r="G5" s="31"/>
      <c r="H5" s="32"/>
      <c r="I5" s="31"/>
    </row>
    <row r="6" spans="1:10" ht="8.25" customHeight="1" x14ac:dyDescent="0.25">
      <c r="A6" s="29"/>
      <c r="B6" s="29"/>
      <c r="C6" s="35"/>
      <c r="D6" s="35"/>
      <c r="E6" s="35"/>
      <c r="F6" s="35"/>
      <c r="G6" s="31"/>
      <c r="H6" s="32"/>
      <c r="I6" s="31"/>
    </row>
    <row r="7" spans="1:10" ht="30" customHeight="1" x14ac:dyDescent="0.25">
      <c r="A7" s="14" t="s">
        <v>35</v>
      </c>
      <c r="B7" s="11" t="s">
        <v>20</v>
      </c>
      <c r="C7" s="10">
        <v>280000</v>
      </c>
      <c r="D7" s="10">
        <v>280000</v>
      </c>
      <c r="E7" s="10">
        <v>168000</v>
      </c>
      <c r="F7" s="26">
        <f>E7/C7*100</f>
        <v>60</v>
      </c>
      <c r="G7" s="22">
        <f>E7/D7*100</f>
        <v>60</v>
      </c>
      <c r="H7" s="10">
        <v>114000</v>
      </c>
      <c r="I7" s="22">
        <f t="shared" ref="I7:I16" si="0">E7/H7*100</f>
        <v>147.36842105263156</v>
      </c>
    </row>
    <row r="8" spans="1:10" ht="30" customHeight="1" x14ac:dyDescent="0.25">
      <c r="A8" s="14" t="s">
        <v>4</v>
      </c>
      <c r="B8" s="11" t="s">
        <v>37</v>
      </c>
      <c r="C8" s="10">
        <v>148199203.06</v>
      </c>
      <c r="D8" s="10">
        <v>146199203.06</v>
      </c>
      <c r="E8" s="10">
        <v>103646645.34</v>
      </c>
      <c r="F8" s="26">
        <f t="shared" ref="F8:F26" si="1">E8/C8*100</f>
        <v>69.937383737507403</v>
      </c>
      <c r="G8" s="22">
        <f t="shared" ref="G8:G26" si="2">E8/D8*100</f>
        <v>70.894124708370356</v>
      </c>
      <c r="H8" s="10">
        <v>98783530.140000001</v>
      </c>
      <c r="I8" s="22">
        <f t="shared" si="0"/>
        <v>104.92300203597482</v>
      </c>
    </row>
    <row r="9" spans="1:10" ht="30" customHeight="1" x14ac:dyDescent="0.25">
      <c r="A9" s="14" t="s">
        <v>5</v>
      </c>
      <c r="B9" s="11" t="s">
        <v>21</v>
      </c>
      <c r="C9" s="10">
        <v>781798807.91999996</v>
      </c>
      <c r="D9" s="10">
        <v>797735423.91999996</v>
      </c>
      <c r="E9" s="10">
        <v>426022758.44999999</v>
      </c>
      <c r="F9" s="26">
        <f t="shared" si="1"/>
        <v>54.492633415935586</v>
      </c>
      <c r="G9" s="22">
        <f t="shared" si="2"/>
        <v>53.404016629543982</v>
      </c>
      <c r="H9" s="10">
        <v>415654345.13</v>
      </c>
      <c r="I9" s="22">
        <f t="shared" si="0"/>
        <v>102.49447971408965</v>
      </c>
    </row>
    <row r="10" spans="1:10" ht="39.75" customHeight="1" x14ac:dyDescent="0.25">
      <c r="A10" s="14" t="s">
        <v>6</v>
      </c>
      <c r="B10" s="11" t="s">
        <v>22</v>
      </c>
      <c r="C10" s="10">
        <v>10186458</v>
      </c>
      <c r="D10" s="10">
        <v>10186458</v>
      </c>
      <c r="E10" s="10">
        <v>6861585.2199999997</v>
      </c>
      <c r="F10" s="26">
        <f t="shared" si="1"/>
        <v>67.359873471230131</v>
      </c>
      <c r="G10" s="22">
        <f t="shared" si="2"/>
        <v>67.359873471230131</v>
      </c>
      <c r="H10" s="10">
        <v>18158669.32</v>
      </c>
      <c r="I10" s="22">
        <f t="shared" si="0"/>
        <v>37.786828423835189</v>
      </c>
    </row>
    <row r="11" spans="1:10" ht="30" customHeight="1" x14ac:dyDescent="0.25">
      <c r="A11" s="14" t="s">
        <v>7</v>
      </c>
      <c r="B11" s="11" t="s">
        <v>23</v>
      </c>
      <c r="C11" s="10">
        <v>74585000</v>
      </c>
      <c r="D11" s="10">
        <v>74688000</v>
      </c>
      <c r="E11" s="10">
        <v>52789524.310000002</v>
      </c>
      <c r="F11" s="26">
        <f t="shared" si="1"/>
        <v>70.777668847623517</v>
      </c>
      <c r="G11" s="22">
        <f t="shared" si="2"/>
        <v>70.68006146904456</v>
      </c>
      <c r="H11" s="10">
        <v>49582688.990000002</v>
      </c>
      <c r="I11" s="22">
        <f t="shared" si="0"/>
        <v>106.46765108009122</v>
      </c>
    </row>
    <row r="12" spans="1:10" ht="30" customHeight="1" x14ac:dyDescent="0.25">
      <c r="A12" s="14" t="s">
        <v>8</v>
      </c>
      <c r="B12" s="11" t="s">
        <v>24</v>
      </c>
      <c r="C12" s="10">
        <v>11606437.199999999</v>
      </c>
      <c r="D12" s="10">
        <v>11606437.199999999</v>
      </c>
      <c r="E12" s="10">
        <v>6338619.8399999999</v>
      </c>
      <c r="F12" s="26">
        <f t="shared" si="1"/>
        <v>54.612968051901412</v>
      </c>
      <c r="G12" s="22">
        <f t="shared" si="2"/>
        <v>54.612968051901412</v>
      </c>
      <c r="H12" s="10">
        <v>4751108.2699999996</v>
      </c>
      <c r="I12" s="22">
        <f t="shared" si="0"/>
        <v>133.41350017266603</v>
      </c>
    </row>
    <row r="13" spans="1:10" ht="37.5" customHeight="1" x14ac:dyDescent="0.25">
      <c r="A13" s="14" t="s">
        <v>9</v>
      </c>
      <c r="B13" s="11" t="s">
        <v>25</v>
      </c>
      <c r="C13" s="10">
        <v>2187090</v>
      </c>
      <c r="D13" s="10">
        <v>1162090</v>
      </c>
      <c r="E13" s="10">
        <v>790038.75</v>
      </c>
      <c r="F13" s="26">
        <f t="shared" si="1"/>
        <v>36.122827592828827</v>
      </c>
      <c r="G13" s="22">
        <f t="shared" si="2"/>
        <v>67.984299839083036</v>
      </c>
      <c r="H13" s="10">
        <v>1636321.68</v>
      </c>
      <c r="I13" s="22">
        <f t="shared" si="0"/>
        <v>48.28138376801315</v>
      </c>
    </row>
    <row r="14" spans="1:10" ht="45.75" customHeight="1" x14ac:dyDescent="0.25">
      <c r="A14" s="14" t="s">
        <v>10</v>
      </c>
      <c r="B14" s="11" t="s">
        <v>26</v>
      </c>
      <c r="C14" s="10">
        <v>20942767.02</v>
      </c>
      <c r="D14" s="10">
        <v>19942767.02</v>
      </c>
      <c r="E14" s="10">
        <v>10820414.73</v>
      </c>
      <c r="F14" s="26">
        <f t="shared" si="1"/>
        <v>51.666595534709813</v>
      </c>
      <c r="G14" s="22">
        <f t="shared" si="2"/>
        <v>54.25733911020739</v>
      </c>
      <c r="H14" s="10">
        <v>13428008.369999999</v>
      </c>
      <c r="I14" s="22">
        <f t="shared" si="0"/>
        <v>80.5809352500426</v>
      </c>
    </row>
    <row r="15" spans="1:10" ht="30.75" customHeight="1" x14ac:dyDescent="0.25">
      <c r="A15" s="14" t="s">
        <v>11</v>
      </c>
      <c r="B15" s="11" t="s">
        <v>27</v>
      </c>
      <c r="C15" s="10">
        <v>15703576.289999999</v>
      </c>
      <c r="D15" s="10">
        <v>15703576.289999999</v>
      </c>
      <c r="E15" s="10">
        <v>15493200</v>
      </c>
      <c r="F15" s="26">
        <f t="shared" si="1"/>
        <v>98.660328793168176</v>
      </c>
      <c r="G15" s="22">
        <f t="shared" si="2"/>
        <v>98.660328793168176</v>
      </c>
      <c r="H15" s="10">
        <v>8912959.7300000004</v>
      </c>
      <c r="I15" s="22">
        <f t="shared" si="0"/>
        <v>173.82777965271922</v>
      </c>
    </row>
    <row r="16" spans="1:10" ht="55.5" customHeight="1" x14ac:dyDescent="0.25">
      <c r="A16" s="14" t="s">
        <v>12</v>
      </c>
      <c r="B16" s="11" t="s">
        <v>38</v>
      </c>
      <c r="C16" s="10">
        <v>57144050</v>
      </c>
      <c r="D16" s="10">
        <v>56344050</v>
      </c>
      <c r="E16" s="10">
        <v>44750659.369999997</v>
      </c>
      <c r="F16" s="26">
        <f t="shared" si="1"/>
        <v>78.312019134100581</v>
      </c>
      <c r="G16" s="22">
        <f t="shared" si="2"/>
        <v>79.423930956329897</v>
      </c>
      <c r="H16" s="10">
        <v>33900346.759999998</v>
      </c>
      <c r="I16" s="22">
        <f t="shared" si="0"/>
        <v>132.00649446690201</v>
      </c>
    </row>
    <row r="17" spans="1:9" ht="30" customHeight="1" x14ac:dyDescent="0.25">
      <c r="A17" s="14" t="s">
        <v>13</v>
      </c>
      <c r="B17" s="11" t="s">
        <v>28</v>
      </c>
      <c r="C17" s="10">
        <v>300000</v>
      </c>
      <c r="D17" s="10">
        <v>0</v>
      </c>
      <c r="E17" s="10">
        <v>0</v>
      </c>
      <c r="F17" s="26">
        <f t="shared" si="1"/>
        <v>0</v>
      </c>
      <c r="G17" s="22" t="e">
        <f t="shared" si="2"/>
        <v>#DIV/0!</v>
      </c>
      <c r="H17" s="10">
        <v>0</v>
      </c>
      <c r="I17" s="22">
        <v>0</v>
      </c>
    </row>
    <row r="18" spans="1:9" s="20" customFormat="1" ht="30" customHeight="1" x14ac:dyDescent="0.25">
      <c r="A18" s="17" t="s">
        <v>14</v>
      </c>
      <c r="B18" s="18" t="s">
        <v>29</v>
      </c>
      <c r="C18" s="10">
        <v>161598534.88</v>
      </c>
      <c r="D18" s="19">
        <v>153735242.09999999</v>
      </c>
      <c r="E18" s="19">
        <v>99244729.170000002</v>
      </c>
      <c r="F18" s="26">
        <f t="shared" si="1"/>
        <v>61.414374359085159</v>
      </c>
      <c r="G18" s="22">
        <f t="shared" si="2"/>
        <v>64.555613803531401</v>
      </c>
      <c r="H18" s="19">
        <v>86139982.090000004</v>
      </c>
      <c r="I18" s="24">
        <f t="shared" ref="I18:I22" si="3">E18/H18*100</f>
        <v>115.2133153061351</v>
      </c>
    </row>
    <row r="19" spans="1:9" s="20" customFormat="1" ht="69" customHeight="1" x14ac:dyDescent="0.25">
      <c r="A19" s="17" t="s">
        <v>15</v>
      </c>
      <c r="B19" s="18" t="s">
        <v>30</v>
      </c>
      <c r="C19" s="10">
        <v>14982778</v>
      </c>
      <c r="D19" s="19">
        <v>28949688</v>
      </c>
      <c r="E19" s="19">
        <v>7523235.0899999999</v>
      </c>
      <c r="F19" s="26">
        <f t="shared" si="1"/>
        <v>50.212551303903716</v>
      </c>
      <c r="G19" s="22">
        <f t="shared" si="2"/>
        <v>25.987275199649819</v>
      </c>
      <c r="H19" s="19">
        <v>9590672.6600000001</v>
      </c>
      <c r="I19" s="24">
        <f t="shared" si="3"/>
        <v>78.443247483331362</v>
      </c>
    </row>
    <row r="20" spans="1:9" ht="42.75" customHeight="1" x14ac:dyDescent="0.25">
      <c r="A20" s="14" t="s">
        <v>16</v>
      </c>
      <c r="B20" s="11" t="s">
        <v>31</v>
      </c>
      <c r="C20" s="10">
        <v>131624701.15000001</v>
      </c>
      <c r="D20" s="10">
        <v>131624701.15000001</v>
      </c>
      <c r="E20" s="10">
        <v>68840639.700000003</v>
      </c>
      <c r="F20" s="26">
        <f t="shared" si="1"/>
        <v>52.300699715586788</v>
      </c>
      <c r="G20" s="22">
        <f t="shared" si="2"/>
        <v>52.300699715586788</v>
      </c>
      <c r="H20" s="10">
        <v>53126251.740000002</v>
      </c>
      <c r="I20" s="22">
        <f t="shared" si="3"/>
        <v>129.57932744230902</v>
      </c>
    </row>
    <row r="21" spans="1:9" ht="30" customHeight="1" x14ac:dyDescent="0.25">
      <c r="A21" s="14" t="s">
        <v>17</v>
      </c>
      <c r="B21" s="11" t="s">
        <v>32</v>
      </c>
      <c r="C21" s="10">
        <v>28788171</v>
      </c>
      <c r="D21" s="10">
        <v>28788171</v>
      </c>
      <c r="E21" s="10">
        <v>20616307.219999999</v>
      </c>
      <c r="F21" s="26">
        <f t="shared" si="1"/>
        <v>71.613813951570592</v>
      </c>
      <c r="G21" s="22">
        <f t="shared" si="2"/>
        <v>71.613813951570592</v>
      </c>
      <c r="H21" s="10">
        <v>16721012.84</v>
      </c>
      <c r="I21" s="22">
        <f t="shared" si="3"/>
        <v>123.29580401183399</v>
      </c>
    </row>
    <row r="22" spans="1:9" ht="30" customHeight="1" x14ac:dyDescent="0.25">
      <c r="A22" s="14" t="s">
        <v>18</v>
      </c>
      <c r="B22" s="11" t="s">
        <v>33</v>
      </c>
      <c r="C22" s="10">
        <v>1643984</v>
      </c>
      <c r="D22" s="10">
        <v>1643984</v>
      </c>
      <c r="E22" s="10">
        <v>549734.75</v>
      </c>
      <c r="F22" s="26">
        <f t="shared" si="1"/>
        <v>33.439178848455946</v>
      </c>
      <c r="G22" s="22">
        <f t="shared" si="2"/>
        <v>33.439178848455946</v>
      </c>
      <c r="H22" s="10">
        <v>1136756.3899999999</v>
      </c>
      <c r="I22" s="22">
        <f t="shared" si="3"/>
        <v>48.359943681512981</v>
      </c>
    </row>
    <row r="23" spans="1:9" ht="30" customHeight="1" x14ac:dyDescent="0.25">
      <c r="A23" s="14" t="s">
        <v>19</v>
      </c>
      <c r="B23" s="11" t="s">
        <v>34</v>
      </c>
      <c r="C23" s="10">
        <v>384648190.60000002</v>
      </c>
      <c r="D23" s="10">
        <v>383148190.60000002</v>
      </c>
      <c r="E23" s="10">
        <v>151356648.59</v>
      </c>
      <c r="F23" s="26">
        <f t="shared" si="1"/>
        <v>39.34937230665345</v>
      </c>
      <c r="G23" s="22">
        <f t="shared" si="2"/>
        <v>39.503422514661871</v>
      </c>
      <c r="H23" s="10">
        <v>60870190.310000002</v>
      </c>
      <c r="I23" s="22">
        <f t="shared" ref="I23:I26" si="4">E23/H23*100</f>
        <v>248.65479772474853</v>
      </c>
    </row>
    <row r="24" spans="1:9" x14ac:dyDescent="0.25">
      <c r="A24" s="13"/>
      <c r="B24" s="15" t="s">
        <v>39</v>
      </c>
      <c r="C24" s="16">
        <f>SUM(C7:C23)</f>
        <v>1846219749.1199999</v>
      </c>
      <c r="D24" s="12">
        <f>SUM(D7:D23)</f>
        <v>1861737982.3400002</v>
      </c>
      <c r="E24" s="12">
        <f>SUM(E7:E23)</f>
        <v>1015812740.5300001</v>
      </c>
      <c r="F24" s="27">
        <f t="shared" si="1"/>
        <v>55.021225995127985</v>
      </c>
      <c r="G24" s="23">
        <f t="shared" si="2"/>
        <v>54.562604951166925</v>
      </c>
      <c r="H24" s="16">
        <f>SUM(H7:H23)</f>
        <v>872506844.41999984</v>
      </c>
      <c r="I24" s="25">
        <f t="shared" si="4"/>
        <v>116.42461569516547</v>
      </c>
    </row>
    <row r="25" spans="1:9" x14ac:dyDescent="0.25">
      <c r="A25" s="13"/>
      <c r="B25" s="15" t="s">
        <v>40</v>
      </c>
      <c r="C25" s="16">
        <f>4250000+13507250.88</f>
        <v>17757250.880000003</v>
      </c>
      <c r="D25" s="12">
        <f>4250000+13568529.88</f>
        <v>17818529.880000003</v>
      </c>
      <c r="E25" s="12">
        <f>2261881.41+13068529.88</f>
        <v>15330411.290000001</v>
      </c>
      <c r="F25" s="27">
        <f t="shared" si="1"/>
        <v>86.333247154077483</v>
      </c>
      <c r="G25" s="23">
        <f t="shared" si="2"/>
        <v>86.036341904992213</v>
      </c>
      <c r="H25" s="16">
        <f>2726619.98+2487052.52</f>
        <v>5213672.5</v>
      </c>
      <c r="I25" s="25">
        <f t="shared" si="4"/>
        <v>294.04246795325179</v>
      </c>
    </row>
    <row r="26" spans="1:9" x14ac:dyDescent="0.25">
      <c r="A26" s="13"/>
      <c r="B26" s="15" t="s">
        <v>41</v>
      </c>
      <c r="C26" s="16">
        <f>C24+C25</f>
        <v>1863977000</v>
      </c>
      <c r="D26" s="12">
        <f>D24+D25</f>
        <v>1879556512.2200003</v>
      </c>
      <c r="E26" s="12">
        <f>E24+E25</f>
        <v>1031143151.8200001</v>
      </c>
      <c r="F26" s="27">
        <f t="shared" si="1"/>
        <v>55.319521207611466</v>
      </c>
      <c r="G26" s="23">
        <f t="shared" si="2"/>
        <v>54.860981572833168</v>
      </c>
      <c r="H26" s="16">
        <f>H24+H25</f>
        <v>877720516.91999984</v>
      </c>
      <c r="I26" s="25">
        <f t="shared" si="4"/>
        <v>117.47966829331664</v>
      </c>
    </row>
    <row r="27" spans="1:9" ht="22.5" customHeight="1" x14ac:dyDescent="0.25">
      <c r="B27" s="28"/>
      <c r="C27" s="28"/>
      <c r="D27" s="28"/>
      <c r="E27" s="4"/>
      <c r="F27" s="4"/>
    </row>
  </sheetData>
  <mergeCells count="11">
    <mergeCell ref="B27:D27"/>
    <mergeCell ref="A4:A6"/>
    <mergeCell ref="A1:I1"/>
    <mergeCell ref="I4:I6"/>
    <mergeCell ref="H4:H6"/>
    <mergeCell ref="B4:B6"/>
    <mergeCell ref="G4:G6"/>
    <mergeCell ref="D4:D6"/>
    <mergeCell ref="E4:E6"/>
    <mergeCell ref="F4:F6"/>
    <mergeCell ref="C4:C6"/>
  </mergeCells>
  <pageMargins left="0.23622047244094491" right="0.23622047244094491" top="0.74803149606299213" bottom="0.74803149606299213" header="0.23622047244094491" footer="0.23622047244094491"/>
  <pageSetup paperSize="9" scale="5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Результат</vt:lpstr>
      <vt:lpstr>Результат!Область_печати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Админ</cp:lastModifiedBy>
  <cp:lastPrinted>2024-03-28T10:32:07Z</cp:lastPrinted>
  <dcterms:created xsi:type="dcterms:W3CDTF">2021-04-12T14:52:46Z</dcterms:created>
  <dcterms:modified xsi:type="dcterms:W3CDTF">2024-03-28T11:20:43Z</dcterms:modified>
</cp:coreProperties>
</file>